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licerCaches/slicerCache1.xml" ContentType="application/vnd.ms-excel.slicerCache+xml"/>
  <Override PartName="/xl/slicerCaches/slicerCache2.xml" ContentType="application/vnd.ms-excel.slicerCache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slicers/slicer1.xml" ContentType="application/vnd.ms-excel.slicer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C:\Users\lquemard\OneDrive - RFINANCE\DOC_LAUREN\Projets Connecteurs\SAGE\Ligne 100\États SBR - Ligne 100 - 2023\États Gestion Commerciale 100\"/>
    </mc:Choice>
  </mc:AlternateContent>
  <xr:revisionPtr revIDLastSave="0" documentId="13_ncr:1_{2C1C3C1C-04B9-4410-9F05-97B25F2579F7}" xr6:coauthVersionLast="47" xr6:coauthVersionMax="47" xr10:uidLastSave="{00000000-0000-0000-0000-000000000000}"/>
  <bookViews>
    <workbookView xWindow="28680" yWindow="-120" windowWidth="29040" windowHeight="15840" xr2:uid="{45E8140F-9DE7-4CD0-9CA3-674E50744060}"/>
  </bookViews>
  <sheets>
    <sheet name="Prise en Main" sheetId="5" r:id="rId1"/>
    <sheet name="Synthèse" sheetId="1" r:id="rId2"/>
    <sheet name="Mouvements de Stock par Dépôt" sheetId="2" r:id="rId3"/>
    <sheet name="Version" sheetId="4" state="hidden" r:id="rId4"/>
  </sheets>
  <externalReferences>
    <externalReference r:id="rId5"/>
    <externalReference r:id="rId6"/>
  </externalReferences>
  <definedNames>
    <definedName name="_1._Aides_publiques">#REF!</definedName>
    <definedName name="_1._Capitaux_propres_de_l_entreprise">#REF!</definedName>
    <definedName name="_1._Contribution__aux_activités_socieles_et_culturelles_du_comité_d_entreprise">#REF!</definedName>
    <definedName name="_1._Rémunération_des_actionnaires">#REF!</definedName>
    <definedName name="_1._Sous_traitance_utilisée_par_l_entreprise">#REF!</definedName>
    <definedName name="_1._Transferts_de_capitaux">#REF!</definedName>
    <definedName name="_2._Cessions__fusions_et_acquisitions_réalisés">#REF!</definedName>
    <definedName name="_2._Emprunts_et_dettes_financières_dont_échéances_et_charges_financières">#REF!</definedName>
    <definedName name="_2._Mécénat">#REF!</definedName>
    <definedName name="_2._Réductions_d_impôts">#REF!</definedName>
    <definedName name="_2._Rémunération_de_l_actionnariat_salarié">#REF!</definedName>
    <definedName name="_2._sous_traitance_réalisée_par_l_entreprise">#REF!</definedName>
    <definedName name="_2.1___Evolution_des_actifs_nets_d_amortissement_et_de_dépréciations_éventuelles__immobilisations">'[1]Bilan Social'!#REF!</definedName>
    <definedName name="_2.2___Dépenses_de_recherche_et_développement">'[1]Bilan Social'!#REF!</definedName>
    <definedName name="_3._Exonérations_et_réductions_de_cotisations_sociales">#REF!</definedName>
    <definedName name="_3._Impôts_et_taxes">#REF!</definedName>
    <definedName name="_3._Informations_environnementales__sociétés_anonymes">'[1]Bilan Social'!#REF!</definedName>
    <definedName name="_4._Crédits_d_impôts">#REF!</definedName>
    <definedName name="_4._Rémunérations_des_Dirigeants_mandataires_sociaux">[1]Rémunérations!#REF!</definedName>
    <definedName name="_5._Mécénat_reçu">#REF!</definedName>
    <definedName name="HTML_CodePage" hidden="1">1252</definedName>
    <definedName name="HTML_Control" localSheetId="0" hidden="1">{"'Soldes de Gestion'!$C$10:$F$30"}</definedName>
    <definedName name="HTML_Control" localSheetId="3" hidden="1">{"'Soldes de Gestion'!$C$10:$F$30"}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 localSheetId="0">#REF!</definedName>
    <definedName name="k">#REF!</definedName>
    <definedName name="Miniature" localSheetId="0">#REF!</definedName>
    <definedName name="Miniature">#REF!</definedName>
    <definedName name="Présentation_de_la_situation_de_l_entreprise">#REF!</definedName>
    <definedName name="Segment_Dépôt">#N/A</definedName>
    <definedName name="Segment_Désignation_Article">#N/A</definedName>
  </definedNames>
  <calcPr calcId="191029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7"/>
        <x14:slicerCache r:id="rId8"/>
      </x15:slicerCache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89" i="2" l="1"/>
  <c r="N23" i="1"/>
  <c r="C12" i="1"/>
  <c r="C16" i="2"/>
  <c r="L23" i="1" l="1"/>
  <c r="M23" i="1"/>
  <c r="L189" i="2" l="1"/>
  <c r="M189" i="2"/>
  <c r="M9" i="2" l="1"/>
  <c r="A12" i="2"/>
  <c r="K9" i="2" l="1"/>
  <c r="A8" i="1"/>
  <c r="J6" i="1" l="1"/>
  <c r="J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C12" authorId="0" shapeId="0" xr:uid="{10AE3B8A-EC8D-4D8B-BD8B-2C646024F0A8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 QUEMARD</author>
  </authors>
  <commentList>
    <comment ref="C16" authorId="0" shapeId="0" xr:uid="{5ADE9E95-74E4-4BB4-89E9-F157851D461C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B2852D8-94A0-4C6C-8093-4B60609BE296}" name="Connexion" type="7" refreshedVersion="6"/>
</connections>
</file>

<file path=xl/sharedStrings.xml><?xml version="1.0" encoding="utf-8"?>
<sst xmlns="http://schemas.openxmlformats.org/spreadsheetml/2006/main" count="1216" uniqueCount="217">
  <si>
    <t>Dépôt</t>
  </si>
  <si>
    <t>Type Mouvement</t>
  </si>
  <si>
    <t>N° Pièce</t>
  </si>
  <si>
    <t>Gamme 1</t>
  </si>
  <si>
    <t>Gamme 2</t>
  </si>
  <si>
    <t>N° Série</t>
  </si>
  <si>
    <t>Suivi Stock</t>
  </si>
  <si>
    <t>Quantité</t>
  </si>
  <si>
    <t>Montant Stock</t>
  </si>
  <si>
    <t>Total</t>
  </si>
  <si>
    <t>Bijou SA</t>
  </si>
  <si>
    <t>CMUP</t>
  </si>
  <si>
    <t>Mouvement de sortie</t>
  </si>
  <si>
    <t>ME00001</t>
  </si>
  <si>
    <t>Emeraude</t>
  </si>
  <si>
    <t>Rubis</t>
  </si>
  <si>
    <t>Saphir</t>
  </si>
  <si>
    <t>34 cm</t>
  </si>
  <si>
    <t>42 cm</t>
  </si>
  <si>
    <t>Sérialisé</t>
  </si>
  <si>
    <t>MF82</t>
  </si>
  <si>
    <t>BL00007</t>
  </si>
  <si>
    <t>MV32</t>
  </si>
  <si>
    <t>MV36</t>
  </si>
  <si>
    <t>MV37</t>
  </si>
  <si>
    <t>MV48</t>
  </si>
  <si>
    <t>MV85</t>
  </si>
  <si>
    <t>MV86</t>
  </si>
  <si>
    <t>MV87</t>
  </si>
  <si>
    <t>Mouvement de stock par dépôt - Détail par article</t>
  </si>
  <si>
    <t>MOOR001</t>
  </si>
  <si>
    <t>Version</t>
  </si>
  <si>
    <t>Commentaires</t>
  </si>
  <si>
    <t>Date</t>
  </si>
  <si>
    <t>Création du document</t>
  </si>
  <si>
    <t>MV88</t>
  </si>
  <si>
    <t>ARTICLES</t>
  </si>
  <si>
    <t>DATE FIN</t>
  </si>
  <si>
    <t>*</t>
  </si>
  <si>
    <t>Référence Article</t>
  </si>
  <si>
    <t>Désignation Article</t>
  </si>
  <si>
    <t>Montre de ville homme-plaquée or</t>
  </si>
  <si>
    <t>BAAR01</t>
  </si>
  <si>
    <t>Bague Argent</t>
  </si>
  <si>
    <t>BAOR01</t>
  </si>
  <si>
    <t>Bague Or et pierres</t>
  </si>
  <si>
    <t>BRAAR10</t>
  </si>
  <si>
    <t>Bracelet, anneaux striés</t>
  </si>
  <si>
    <t>CHAAR/VAR</t>
  </si>
  <si>
    <t>Chaîne Argent maille et longueur variables</t>
  </si>
  <si>
    <t>CHFE01</t>
  </si>
  <si>
    <t>Fermoir cliquet</t>
  </si>
  <si>
    <t>HROUE</t>
  </si>
  <si>
    <t>Roue, mécanisme horloge</t>
  </si>
  <si>
    <t>MOBWAC01</t>
  </si>
  <si>
    <t xml:space="preserve">Montre BW - Homme - Bloc Acier </t>
  </si>
  <si>
    <t>MODIV01</t>
  </si>
  <si>
    <t>Montre femme ""Concerto""</t>
  </si>
  <si>
    <t>XVIS</t>
  </si>
  <si>
    <t>Vis de fixation</t>
  </si>
  <si>
    <t>SOCIÉTÉ</t>
  </si>
  <si>
    <t>DATE DÉBUT</t>
  </si>
  <si>
    <t>MOUVEMENTS STOCK ARTICLES - Synthèse</t>
  </si>
  <si>
    <t>Mouvements de stock - Détail par article</t>
  </si>
  <si>
    <t>Bon de livraison</t>
  </si>
  <si>
    <t>Bon de retour</t>
  </si>
  <si>
    <t>Facture</t>
  </si>
  <si>
    <t>Mouvement entrée</t>
  </si>
  <si>
    <t>MOUVEMENTS STOCK ARTICLES - Par Dépôt</t>
  </si>
  <si>
    <t>Date Mouvement</t>
  </si>
  <si>
    <t>Annexe Bijou SA</t>
  </si>
  <si>
    <t>Virement de dépôt à dépôt</t>
  </si>
  <si>
    <t>MT00001</t>
  </si>
  <si>
    <t>CA000001</t>
  </si>
  <si>
    <t>BL00006</t>
  </si>
  <si>
    <t>FBL00002</t>
  </si>
  <si>
    <t>BR00001</t>
  </si>
  <si>
    <t>FA00006</t>
  </si>
  <si>
    <t>FFA00001</t>
  </si>
  <si>
    <t>MS00001</t>
  </si>
  <si>
    <t>Facture comptabilisée</t>
  </si>
  <si>
    <t>FFA00003</t>
  </si>
  <si>
    <t>Dépréciation de stock</t>
  </si>
  <si>
    <t>DS00001</t>
  </si>
  <si>
    <t>54 cm</t>
  </si>
  <si>
    <t>CHAOR42</t>
  </si>
  <si>
    <t>Chaînes mailles fines</t>
  </si>
  <si>
    <t>FBL00001</t>
  </si>
  <si>
    <t>CHORFA</t>
  </si>
  <si>
    <t>Chaîne forçat Or</t>
  </si>
  <si>
    <t>FA00005</t>
  </si>
  <si>
    <t>CHSR10</t>
  </si>
  <si>
    <t>Chaînette de sûreté</t>
  </si>
  <si>
    <t>COAR001</t>
  </si>
  <si>
    <t>Collier argent mailles gourmettes</t>
  </si>
  <si>
    <t>COAR002</t>
  </si>
  <si>
    <t>Collier argent maille fantaisie entrelacée</t>
  </si>
  <si>
    <t>EM040</t>
  </si>
  <si>
    <t>Emeraude forme navette</t>
  </si>
  <si>
    <t>EM050</t>
  </si>
  <si>
    <t>Emeraude forme poire 20/100</t>
  </si>
  <si>
    <t>HAIGUILLE</t>
  </si>
  <si>
    <t>Aiguille pour horloge</t>
  </si>
  <si>
    <t>SR0000005</t>
  </si>
  <si>
    <t>HBALANCE</t>
  </si>
  <si>
    <t>Balancier pour horloge</t>
  </si>
  <si>
    <t>HDETENTE</t>
  </si>
  <si>
    <t>Détente pour mecanisme horloger</t>
  </si>
  <si>
    <t>LINGOR18</t>
  </si>
  <si>
    <t>Lingot Or 18 cts</t>
  </si>
  <si>
    <t>LOT-BDF9411123</t>
  </si>
  <si>
    <t>Par lot</t>
  </si>
  <si>
    <t>LOT-BDF9412083</t>
  </si>
  <si>
    <t>Bon de fabrication</t>
  </si>
  <si>
    <t>BF00002</t>
  </si>
  <si>
    <t>MOB001</t>
  </si>
  <si>
    <t>MOB002</t>
  </si>
  <si>
    <t>MOBWOR01</t>
  </si>
  <si>
    <t>Montre BW - Homme - Bloc Or</t>
  </si>
  <si>
    <t>FA00001</t>
  </si>
  <si>
    <t>MOB0098-77644</t>
  </si>
  <si>
    <t>MOB0098-77645</t>
  </si>
  <si>
    <t>MOB0098-77646</t>
  </si>
  <si>
    <t>MOB0098-77647</t>
  </si>
  <si>
    <t>MOB0098-77648</t>
  </si>
  <si>
    <t>MOB0098-77649</t>
  </si>
  <si>
    <t>MOB0098-77650</t>
  </si>
  <si>
    <t>MOB0098-77651</t>
  </si>
  <si>
    <t>MOB0098-77652</t>
  </si>
  <si>
    <t>MOB0098-77653</t>
  </si>
  <si>
    <t>MF55</t>
  </si>
  <si>
    <t>MF07</t>
  </si>
  <si>
    <t>MF18</t>
  </si>
  <si>
    <t>MF77</t>
  </si>
  <si>
    <t>MF80</t>
  </si>
  <si>
    <t>MF81</t>
  </si>
  <si>
    <t>MF83</t>
  </si>
  <si>
    <t>MF84</t>
  </si>
  <si>
    <t>MOOR002</t>
  </si>
  <si>
    <t>Montre or et diamant serti sur or gris</t>
  </si>
  <si>
    <t>MT22</t>
  </si>
  <si>
    <t>MT01</t>
  </si>
  <si>
    <t>MT38</t>
  </si>
  <si>
    <t>MT67</t>
  </si>
  <si>
    <t>MT68</t>
  </si>
  <si>
    <t>MT69</t>
  </si>
  <si>
    <t>MT70</t>
  </si>
  <si>
    <t>PAEM001</t>
  </si>
  <si>
    <t>Parure or et émeraudes</t>
  </si>
  <si>
    <t>FA00003</t>
  </si>
  <si>
    <t>PIL377REN</t>
  </si>
  <si>
    <t>Pile Renata 377 pour montres</t>
  </si>
  <si>
    <t>FBR00001</t>
  </si>
  <si>
    <t>SETA</t>
  </si>
  <si>
    <t>Service de table 12 couverts</t>
  </si>
  <si>
    <t>FFA00004</t>
  </si>
  <si>
    <t>FFA00005</t>
  </si>
  <si>
    <t>STYPLOR</t>
  </si>
  <si>
    <t>Stylo plume dorée Sill Vany</t>
  </si>
  <si>
    <t>SVCOMGRAV</t>
  </si>
  <si>
    <t>Pointe de rechange pour appareil à graver</t>
  </si>
  <si>
    <t>SR0000001</t>
  </si>
  <si>
    <t>SVMATEST</t>
  </si>
  <si>
    <t>Appareil de tests des montres</t>
  </si>
  <si>
    <t>BG0004</t>
  </si>
  <si>
    <t>BG0005</t>
  </si>
  <si>
    <t>BG0311-562</t>
  </si>
  <si>
    <t>BG0312-007</t>
  </si>
  <si>
    <t>SVMATETAN</t>
  </si>
  <si>
    <t>Appareil de contrôle de l'étanchéîté montres</t>
  </si>
  <si>
    <t>CTR456B</t>
  </si>
  <si>
    <t>CTR457B</t>
  </si>
  <si>
    <t>CTR458B</t>
  </si>
  <si>
    <t>SVMATGRAV</t>
  </si>
  <si>
    <t>Appareil de gravure</t>
  </si>
  <si>
    <t>RP000001</t>
  </si>
  <si>
    <t>GR-BN987</t>
  </si>
  <si>
    <t>SP000001</t>
  </si>
  <si>
    <t>GR-BN988</t>
  </si>
  <si>
    <t>GR-BN989</t>
  </si>
  <si>
    <t>TIMBAR</t>
  </si>
  <si>
    <t>Timbale de baptême en argent</t>
  </si>
  <si>
    <t>X1BLOCAC</t>
  </si>
  <si>
    <t>Bloc acier pour montre BW</t>
  </si>
  <si>
    <t>X1BLOCOR</t>
  </si>
  <si>
    <t>Bloc or pour montre BW</t>
  </si>
  <si>
    <t>Ordre de fabrication</t>
  </si>
  <si>
    <t>OF00001</t>
  </si>
  <si>
    <t>X1BRACAC</t>
  </si>
  <si>
    <t>Bracelet acier pour montres BW</t>
  </si>
  <si>
    <t>X1BRACBAR</t>
  </si>
  <si>
    <t>Barrette pour Bracelet montre BW</t>
  </si>
  <si>
    <t>X1BRACCUI</t>
  </si>
  <si>
    <t>Bracelet Cuir pour montre BW</t>
  </si>
  <si>
    <t>X1CADRAN</t>
  </si>
  <si>
    <t>Cadran pour montre BW</t>
  </si>
  <si>
    <t>X1COURAC</t>
  </si>
  <si>
    <t>Couronne Acier - Montre BW Bloc acier</t>
  </si>
  <si>
    <t>X1COUROR</t>
  </si>
  <si>
    <t>Couronne Or - Montre BW Bloc Or</t>
  </si>
  <si>
    <t>X1ECRIN</t>
  </si>
  <si>
    <t>Ecrin Montre - Montre BW Bloc Or</t>
  </si>
  <si>
    <t>X1GLACE</t>
  </si>
  <si>
    <t>Glace Saphir pour Montre BW</t>
  </si>
  <si>
    <t>X1MECANISME</t>
  </si>
  <si>
    <t>Mécanisme pour Montre BW</t>
  </si>
  <si>
    <t>BF00001</t>
  </si>
  <si>
    <t>BF00007</t>
  </si>
  <si>
    <t>X2REMONTOIR</t>
  </si>
  <si>
    <t>Remontoir mécanisme BW</t>
  </si>
  <si>
    <t>X2ROUAGE</t>
  </si>
  <si>
    <t>Rouage mécanisme BW</t>
  </si>
  <si>
    <t>DÉCOUVREZ SAGE BI REPORTING</t>
  </si>
  <si>
    <t>CONNECTEZ VOUS À SAGE BI REPORTING</t>
  </si>
  <si>
    <t>CHANGEZ LES CRITÈRES DE SÉLECTION OU ACTUALISER LES DIFFÉRENTES FEUILLES</t>
  </si>
  <si>
    <t>ANALYSEZ LE RÉSULTAT</t>
  </si>
  <si>
    <r>
      <rPr>
        <b/>
        <sz val="18"/>
        <color theme="2" tint="-0.89999084444715716"/>
        <rFont val="Sage Text"/>
      </rPr>
      <t>Sage BI Reporting</t>
    </r>
    <r>
      <rPr>
        <sz val="18"/>
        <color theme="2" tint="-0.89999084444715716"/>
        <rFont val="Sage Text"/>
      </rPr>
      <t xml:space="preserve"> s’adapte à toutes vos demandes pour vos tableaux de bord récurrents ou vos analyses ponctuelles.
Les analyses, effectuées instantanément peuvent ensuite être réactualisées, justifiées et présentées selon différentes vues et caractéristiques.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</si>
</sst>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Segoe UI Light"/>
      <family val="2"/>
      <scheme val="minor"/>
    </font>
    <font>
      <b/>
      <sz val="9"/>
      <color indexed="81"/>
      <name val="Tahoma"/>
      <family val="2"/>
    </font>
    <font>
      <sz val="11"/>
      <color theme="2" tint="-9.9978637043366805E-2"/>
      <name val="Segoe UI Light"/>
      <family val="2"/>
      <scheme val="minor"/>
    </font>
    <font>
      <sz val="10"/>
      <color theme="1"/>
      <name val="Arial"/>
      <family val="2"/>
    </font>
    <font>
      <sz val="11"/>
      <color theme="0"/>
      <name val="Segoe UI Light"/>
      <family val="2"/>
      <scheme val="minor"/>
    </font>
    <font>
      <sz val="14"/>
      <color theme="1"/>
      <name val="Segoe UI Light"/>
      <family val="2"/>
      <scheme val="minor"/>
    </font>
    <font>
      <sz val="36"/>
      <color theme="1"/>
      <name val="Segoe UI Light"/>
      <family val="2"/>
      <scheme val="minor"/>
    </font>
    <font>
      <sz val="8"/>
      <name val="Segoe UI Light"/>
      <family val="2"/>
      <scheme val="minor"/>
    </font>
    <font>
      <sz val="36"/>
      <color theme="0"/>
      <name val="Segoe UI"/>
      <family val="2"/>
      <scheme val="major"/>
    </font>
    <font>
      <b/>
      <sz val="14"/>
      <color rgb="FFFFFFFF"/>
      <name val="Segoe UI Semibold"/>
      <family val="2"/>
    </font>
    <font>
      <i/>
      <sz val="13"/>
      <color theme="7"/>
      <name val="Segoe UI Light"/>
      <family val="2"/>
      <scheme val="minor"/>
    </font>
    <font>
      <b/>
      <sz val="12"/>
      <color theme="1"/>
      <name val="Segoe UI Semibold"/>
      <family val="2"/>
    </font>
    <font>
      <b/>
      <sz val="14"/>
      <color theme="0"/>
      <name val="Segoe UI Semibold"/>
      <family val="2"/>
    </font>
    <font>
      <sz val="11"/>
      <color theme="1"/>
      <name val="Segoe UI Light"/>
      <family val="2"/>
      <scheme val="minor"/>
    </font>
    <font>
      <sz val="22"/>
      <color theme="0"/>
      <name val="Sage Headline Black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Century Gothic"/>
      <family val="2"/>
    </font>
    <font>
      <sz val="18"/>
      <color theme="2" tint="-0.89999084444715716"/>
      <name val="Sage Text"/>
    </font>
    <font>
      <b/>
      <sz val="18"/>
      <color theme="2" tint="-0.89999084444715716"/>
      <name val="Sage Text"/>
    </font>
    <font>
      <sz val="16"/>
      <color theme="2" tint="-0.89999084444715716"/>
      <name val="Sage UI Medium"/>
    </font>
  </fonts>
  <fills count="7">
    <fill>
      <patternFill patternType="none"/>
    </fill>
    <fill>
      <patternFill patternType="gray125"/>
    </fill>
    <fill>
      <patternFill patternType="solid">
        <fgColor rgb="FF228B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89999084444715716"/>
        <bgColor indexed="64"/>
      </patternFill>
    </fill>
  </fills>
  <borders count="5">
    <border>
      <left/>
      <right/>
      <top/>
      <bottom/>
      <diagonal/>
    </border>
    <border>
      <left/>
      <right/>
      <top style="dotted">
        <color theme="0" tint="-0.34998626667073579"/>
      </top>
      <bottom style="dotted">
        <color theme="0" tint="-0.34998626667073579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9" tint="0.79998168889431442"/>
      </bottom>
      <diagonal/>
    </border>
    <border>
      <left style="thin">
        <color theme="4"/>
      </left>
      <right style="thin">
        <color theme="4"/>
      </right>
      <top style="thin">
        <color theme="9" tint="-0.249977111117893"/>
      </top>
      <bottom style="thin">
        <color theme="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13" fillId="0" borderId="0"/>
  </cellStyleXfs>
  <cellXfs count="47">
    <xf numFmtId="0" fontId="0" fillId="0" borderId="0" xfId="0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2" fillId="0" borderId="0" xfId="0" applyFont="1"/>
    <xf numFmtId="0" fontId="3" fillId="0" borderId="0" xfId="1"/>
    <xf numFmtId="0" fontId="3" fillId="0" borderId="0" xfId="1" applyAlignment="1">
      <alignment wrapText="1"/>
    </xf>
    <xf numFmtId="14" fontId="3" fillId="0" borderId="0" xfId="1" applyNumberFormat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2" fillId="4" borderId="2" xfId="0" applyFont="1" applyFill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14" fontId="10" fillId="0" borderId="3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horizontal="left" vertical="center" indent="1"/>
    </xf>
    <xf numFmtId="0" fontId="8" fillId="3" borderId="0" xfId="0" applyFont="1" applyFill="1" applyAlignment="1">
      <alignment horizontal="center" vertical="center"/>
    </xf>
    <xf numFmtId="0" fontId="17" fillId="0" borderId="0" xfId="0" applyFont="1" applyAlignment="1">
      <alignment horizontal="left" indent="2"/>
    </xf>
    <xf numFmtId="0" fontId="0" fillId="5" borderId="4" xfId="0" applyFill="1" applyBorder="1"/>
    <xf numFmtId="0" fontId="0" fillId="5" borderId="0" xfId="0" applyFill="1"/>
    <xf numFmtId="0" fontId="14" fillId="6" borderId="0" xfId="0" applyFont="1" applyFill="1" applyAlignment="1">
      <alignment horizontal="left" vertical="center" indent="2"/>
    </xf>
    <xf numFmtId="0" fontId="15" fillId="6" borderId="0" xfId="0" applyFont="1" applyFill="1" applyAlignment="1">
      <alignment vertical="center"/>
    </xf>
    <xf numFmtId="0" fontId="16" fillId="6" borderId="0" xfId="0" applyFont="1" applyFill="1" applyAlignment="1">
      <alignment horizontal="center"/>
    </xf>
    <xf numFmtId="49" fontId="16" fillId="6" borderId="0" xfId="0" quotePrefix="1" applyNumberFormat="1" applyFont="1" applyFill="1" applyAlignment="1">
      <alignment horizontal="center"/>
    </xf>
    <xf numFmtId="49" fontId="16" fillId="6" borderId="0" xfId="0" applyNumberFormat="1" applyFont="1" applyFill="1"/>
    <xf numFmtId="0" fontId="0" fillId="6" borderId="0" xfId="0" applyFill="1"/>
    <xf numFmtId="49" fontId="16" fillId="6" borderId="0" xfId="0" applyNumberFormat="1" applyFont="1" applyFill="1" applyAlignment="1">
      <alignment horizontal="center"/>
    </xf>
    <xf numFmtId="0" fontId="18" fillId="5" borderId="4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center" wrapText="1"/>
    </xf>
    <xf numFmtId="0" fontId="20" fillId="0" borderId="0" xfId="0" applyFont="1" applyAlignment="1">
      <alignment horizontal="left" indent="2"/>
    </xf>
  </cellXfs>
  <cellStyles count="3">
    <cellStyle name="Normal" xfId="0" builtinId="0"/>
    <cellStyle name="Normal 2" xfId="1" xr:uid="{8C3CF0CC-201D-441B-906E-9ABB3421597E}"/>
    <cellStyle name="Normal 6" xfId="2" xr:uid="{4AFA43AC-22A0-4FF4-BE03-F50466E58807}"/>
  </cellStyles>
  <dxfs count="54">
    <dxf>
      <font>
        <color theme="0"/>
      </font>
    </dxf>
    <dxf>
      <alignment horizontal="general" vertical="bottom" textRotation="0" wrapText="1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0" indent="0" justifyLastLine="0" shrinkToFit="0" readingOrder="0"/>
    </dxf>
    <dxf>
      <numFmt numFmtId="4" formatCode="#,##0.00"/>
      <alignment vertical="center" textRotation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</dxf>
    <dxf>
      <numFmt numFmtId="4" formatCode="#,##0.00"/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  <alignment horizont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vertical="center" textRotation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</dxf>
    <dxf>
      <alignment horizontal="general" vertical="center" textRotation="0" wrapText="0" indent="0" justifyLastLine="0" shrinkToFit="0" readingOrder="0"/>
    </dxf>
    <dxf>
      <numFmt numFmtId="30" formatCode="@"/>
    </dxf>
    <dxf>
      <alignment horizontal="general" vertical="center" textRotation="0" wrapText="0" indent="0" justifyLastLine="0" shrinkToFit="0" readingOrder="0"/>
    </dxf>
    <dxf>
      <numFmt numFmtId="30" formatCode="@"/>
      <alignment vertical="center" textRotation="0" indent="0" justifyLastLine="0" shrinkToFit="0" readingOrder="0"/>
    </dxf>
    <dxf>
      <alignment vertical="center" textRotation="0" wrapText="0" indent="0" justifyLastLine="0" shrinkToFit="0" readingOrder="0"/>
    </dxf>
    <dxf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Segoe UI Light"/>
        <family val="2"/>
        <scheme val="minor"/>
      </font>
      <alignment horizontal="general" vertical="center" textRotation="0" wrapText="1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</dxf>
    <dxf>
      <numFmt numFmtId="4" formatCode="#,##0.00"/>
    </dxf>
    <dxf>
      <numFmt numFmtId="4" formatCode="#,##0.00"/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</dxf>
    <dxf>
      <numFmt numFmtId="4" formatCode="#,##0.00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0" formatCode="@"/>
      <alignment horizontal="general" vertical="center" textRotation="0" wrapText="0" indent="0" justifyLastLine="0" shrinkToFit="0" readingOrder="0"/>
    </dxf>
    <dxf>
      <alignment horizontal="general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4F989B56-4219-4D7F-93BE-0C3FE68BFDA0}"/>
            </a:ext>
          </a:extLst>
        </xdr:cNvPr>
        <xdr:cNvSpPr/>
      </xdr:nvSpPr>
      <xdr:spPr>
        <a:xfrm>
          <a:off x="682743" y="1011553"/>
          <a:ext cx="107832" cy="4276726"/>
        </a:xfrm>
        <a:prstGeom prst="rect">
          <a:avLst/>
        </a:prstGeom>
        <a:solidFill>
          <a:schemeClr val="bg2">
            <a:lumMod val="1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554248</xdr:colOff>
      <xdr:row>5</xdr:row>
      <xdr:rowOff>124720</xdr:rowOff>
    </xdr:from>
    <xdr:to>
      <xdr:col>1</xdr:col>
      <xdr:colOff>114820</xdr:colOff>
      <xdr:row>7</xdr:row>
      <xdr:rowOff>47691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5B30B29C-4F86-4583-BFC2-0D638B606643}"/>
            </a:ext>
          </a:extLst>
        </xdr:cNvPr>
        <xdr:cNvSpPr>
          <a:spLocks noChangeAspect="1"/>
        </xdr:cNvSpPr>
      </xdr:nvSpPr>
      <xdr:spPr>
        <a:xfrm>
          <a:off x="550438" y="1593475"/>
          <a:ext cx="354957" cy="361121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oneCellAnchor>
    <xdr:from>
      <xdr:col>23</xdr:col>
      <xdr:colOff>627305</xdr:colOff>
      <xdr:row>0</xdr:row>
      <xdr:rowOff>181201</xdr:rowOff>
    </xdr:from>
    <xdr:ext cx="1169035" cy="660400"/>
    <xdr:pic>
      <xdr:nvPicPr>
        <xdr:cNvPr id="4" name="Graphic 17">
          <a:extLst>
            <a:ext uri="{FF2B5EF4-FFF2-40B4-BE49-F238E27FC236}">
              <a16:creationId xmlns:a16="http://schemas.microsoft.com/office/drawing/2014/main" id="{317B61E1-E22A-4DA6-9247-0FFD0C54F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9109615" y="179296"/>
          <a:ext cx="1169035" cy="660400"/>
        </a:xfrm>
        <a:prstGeom prst="rect">
          <a:avLst/>
        </a:prstGeom>
      </xdr:spPr>
    </xdr:pic>
    <xdr:clientData/>
  </xdr:oneCellAnchor>
  <xdr:twoCellAnchor>
    <xdr:from>
      <xdr:col>0</xdr:col>
      <xdr:colOff>550994</xdr:colOff>
      <xdr:row>15</xdr:row>
      <xdr:rowOff>235323</xdr:rowOff>
    </xdr:from>
    <xdr:to>
      <xdr:col>1</xdr:col>
      <xdr:colOff>122996</xdr:colOff>
      <xdr:row>17</xdr:row>
      <xdr:rowOff>76267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45D381DC-22CA-4496-A582-49248E649D31}"/>
            </a:ext>
          </a:extLst>
        </xdr:cNvPr>
        <xdr:cNvSpPr>
          <a:spLocks noChangeAspect="1"/>
        </xdr:cNvSpPr>
      </xdr:nvSpPr>
      <xdr:spPr>
        <a:xfrm>
          <a:off x="554804" y="4266303"/>
          <a:ext cx="360672" cy="36291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549088</xdr:colOff>
      <xdr:row>10</xdr:row>
      <xdr:rowOff>224117</xdr:rowOff>
    </xdr:from>
    <xdr:to>
      <xdr:col>1</xdr:col>
      <xdr:colOff>117280</xdr:colOff>
      <xdr:row>12</xdr:row>
      <xdr:rowOff>61251</xdr:rowOff>
    </xdr:to>
    <xdr:sp macro="" textlink="">
      <xdr:nvSpPr>
        <xdr:cNvPr id="6" name="Ellipse 5">
          <a:extLst>
            <a:ext uri="{FF2B5EF4-FFF2-40B4-BE49-F238E27FC236}">
              <a16:creationId xmlns:a16="http://schemas.microsoft.com/office/drawing/2014/main" id="{1F6D724D-0749-4A29-BAA2-EEC7AF36B82E}"/>
            </a:ext>
          </a:extLst>
        </xdr:cNvPr>
        <xdr:cNvSpPr>
          <a:spLocks noChangeAspect="1"/>
        </xdr:cNvSpPr>
      </xdr:nvSpPr>
      <xdr:spPr>
        <a:xfrm>
          <a:off x="552898" y="2927312"/>
          <a:ext cx="354957" cy="359104"/>
        </a:xfrm>
        <a:prstGeom prst="ellipse">
          <a:avLst/>
        </a:prstGeom>
        <a:solidFill>
          <a:srgbClr val="00D73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22171</xdr:colOff>
      <xdr:row>4</xdr:row>
      <xdr:rowOff>131445</xdr:rowOff>
    </xdr:from>
    <xdr:to>
      <xdr:col>4</xdr:col>
      <xdr:colOff>209222</xdr:colOff>
      <xdr:row>8</xdr:row>
      <xdr:rowOff>185261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Dépôt">
              <a:extLst>
                <a:ext uri="{FF2B5EF4-FFF2-40B4-BE49-F238E27FC236}">
                  <a16:creationId xmlns:a16="http://schemas.microsoft.com/office/drawing/2014/main" id="{957F9A8E-F18F-460D-B0EA-7968F600164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épô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13736" y="1599724"/>
              <a:ext cx="3909421" cy="108394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  <xdr:twoCellAnchor editAs="absolute">
    <xdr:from>
      <xdr:col>4</xdr:col>
      <xdr:colOff>322472</xdr:colOff>
      <xdr:row>4</xdr:row>
      <xdr:rowOff>131445</xdr:rowOff>
    </xdr:from>
    <xdr:to>
      <xdr:col>5</xdr:col>
      <xdr:colOff>590549</xdr:colOff>
      <xdr:row>11</xdr:row>
      <xdr:rowOff>166688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Désignation Article">
              <a:extLst>
                <a:ext uri="{FF2B5EF4-FFF2-40B4-BE49-F238E27FC236}">
                  <a16:creationId xmlns:a16="http://schemas.microsoft.com/office/drawing/2014/main" id="{B99AED55-CD18-48BC-8A49-1D78CA5C42D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ésignation Artic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36407" y="1599724"/>
              <a:ext cx="4054265" cy="210693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 de table. Les segments de table ne sont pas pris en charge dans cette version d’Excel.
En revanche, si la forme a été modifiée dans une version antérieure d’Excel, ou si le classeur a été enregistré dans Excel 2007 ou une version antérieure, vous ne pouvez pas utiliser le segment.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9%20-%20Sage%20BI%20Reporting\Documentation%20Portail%20SBR\Sage%20Paie\Etats%20Standards\BDES%20Standard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lquemard\Desktop\1&#232;re_Page_SBR_Charte_2023.xlsx" TargetMode="External"/><Relationship Id="rId1" Type="http://schemas.openxmlformats.org/officeDocument/2006/relationships/externalLinkPath" Target="file:///C:\Users\lquemard\Desktop\1&#232;re_Page_SBR_Charte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cueil"/>
      <sheetName val="Présentation"/>
      <sheetName val="Bilan Social"/>
      <sheetName val="Rémunérations"/>
      <sheetName val="Version"/>
      <sheetName val="Description"/>
      <sheetName val="RIK_PARAM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ise en Main"/>
      <sheetName val="Prise en Main (2)"/>
      <sheetName val="Prise en Main (3)"/>
    </sheetNames>
    <sheetDataSet>
      <sheetData sheetId="0"/>
      <sheetData sheetId="1"/>
      <sheetData sheetId="2"/>
    </sheetDataSet>
  </externalBook>
</externalLink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Dépôt" xr10:uid="{FC09E9A8-98FB-4D9F-820A-894487CFA188}" sourceName="Dépôt">
  <extLst>
    <x:ext xmlns:x15="http://schemas.microsoft.com/office/spreadsheetml/2010/11/main" uri="{2F2917AC-EB37-4324-AD4E-5DD8C200BD13}">
      <x15:tableSlicerCache tableId="2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Désignation_Article" xr10:uid="{F18D4209-1936-4FBB-AEDE-A658A5FCF304}" sourceName="Désignation Article">
  <extLst>
    <x:ext xmlns:x15="http://schemas.microsoft.com/office/spreadsheetml/2010/11/main" uri="{2F2917AC-EB37-4324-AD4E-5DD8C200BD13}">
      <x15:tableSlicerCache tableId="2" column="14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Dépôt" xr10:uid="{27B7BB0F-BA46-434F-BACE-6117CD137F4B}" cache="Segment_Dépôt" caption="Dépôt" columnCount="2" style="SlicerStyleLight4" rowHeight="273050"/>
  <slicer name="Désignation Article" xr10:uid="{31D8BFDB-CBAB-4A2F-85D7-B5A3125AAEDF}" cache="Segment_Désignation_Article" caption="Désignation Article" style="SlicerStyleLight4" rowHeight="2730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FAFF63F-F8D5-4667-B3C4-71782BF7B164}" name="TableauC12" displayName="TableauC12" ref="C13:N23" totalsRowCount="1" headerRowDxfId="53">
  <autoFilter ref="C13:N22" xr:uid="{7FAFF63F-F8D5-4667-B3C4-71782BF7B164}"/>
  <tableColumns count="12">
    <tableColumn id="1" xr3:uid="{C22F069A-E762-40EC-B2E0-BC818ADC9B82}" name="Référence Article" totalsRowLabel="Total" dataDxfId="52" totalsRowDxfId="51"/>
    <tableColumn id="2" xr3:uid="{6536B055-367A-4BDC-809A-C369FE39FACF}" name="Désignation Article" dataDxfId="50" totalsRowDxfId="49"/>
    <tableColumn id="3" xr3:uid="{D51ACD06-BEFC-4A5B-B04C-C92553C249A3}" name="Dépôt" dataDxfId="48" totalsRowDxfId="47"/>
    <tableColumn id="5" xr3:uid="{CE94ED88-B9A3-4449-B372-18AFDAA02468}" name="Type Mouvement" dataDxfId="46" totalsRowDxfId="45"/>
    <tableColumn id="6" xr3:uid="{825470DA-60DB-4D8B-9303-5A72CB87619E}" name="N° Pièce" dataDxfId="44" totalsRowDxfId="43"/>
    <tableColumn id="7" xr3:uid="{FB1490D0-DD38-4104-B68D-DC52D1B723EF}" name="Gamme 1" dataDxfId="42" totalsRowDxfId="41"/>
    <tableColumn id="8" xr3:uid="{CC6916D2-1DDA-4E4C-96FE-7BB3D1713DDC}" name="Gamme 2" dataDxfId="40" totalsRowDxfId="39"/>
    <tableColumn id="9" xr3:uid="{B3CA52F4-CC32-4EE4-B5B8-4C41924AC410}" name="N° Série" dataDxfId="38" totalsRowDxfId="37"/>
    <tableColumn id="10" xr3:uid="{6B4EDBAF-E7D4-40EB-B162-34706CA7AE44}" name="Suivi Stock" dataDxfId="36" totalsRowDxfId="35"/>
    <tableColumn id="11" xr3:uid="{EF75F091-EF9B-4737-B8B5-A9058914F0B6}" name="Quantité" totalsRowFunction="sum" dataDxfId="34" totalsRowDxfId="33"/>
    <tableColumn id="12" xr3:uid="{39AA6825-7BE8-4C56-B2AE-782FA84A4277}" name="Montant Stock" totalsRowFunction="sum" dataDxfId="32" totalsRowDxfId="31"/>
    <tableColumn id="13" xr3:uid="{41AC25DB-78E2-4435-949F-F02DCB70FC30}" name="CMUP" totalsRowFunction="average" dataDxfId="30" totalsRowDxfId="29"/>
  </tableColumns>
  <tableStyleInfo name="TableStyleLight1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7315D68-9F12-48ED-9A6C-967085BA4E94}" name="TableauC16" displayName="TableauC16" ref="C17:N189" totalsRowCount="1" headerRowDxfId="28" dataDxfId="27" totalsRowDxfId="26">
  <autoFilter ref="C17:N188" xr:uid="{47315D68-9F12-48ED-9A6C-967085BA4E94}"/>
  <tableColumns count="12">
    <tableColumn id="1" xr3:uid="{94798991-8775-4B82-B40F-134ACA6F3BCC}" name="Dépôt" totalsRowLabel="Total" dataDxfId="25" totalsRowDxfId="24"/>
    <tableColumn id="13" xr3:uid="{0F302F06-78FA-4CCC-8F36-364381C5F416}" name="Référence Article" dataDxfId="23" totalsRowDxfId="22"/>
    <tableColumn id="14" xr3:uid="{5904463C-9C09-4467-BF6D-E9F3EDB3D514}" name="Désignation Article" dataDxfId="21" totalsRowDxfId="20"/>
    <tableColumn id="4" xr3:uid="{596B6369-4A35-4608-923B-067EEE9DAB6D}" name="Type Mouvement" dataDxfId="19" totalsRowDxfId="18"/>
    <tableColumn id="5" xr3:uid="{DB2D20E7-DA73-4106-BEF8-F9C51425D390}" name="N° Pièce" dataDxfId="17" totalsRowDxfId="16"/>
    <tableColumn id="2" xr3:uid="{375490D3-68EB-4E06-972D-96D0EE0D5EAF}" name="Date Mouvement" dataDxfId="15" totalsRowDxfId="14"/>
    <tableColumn id="6" xr3:uid="{3669EBBC-AE2A-42A7-A69F-0E9D5F473CEE}" name="Gamme 1" dataDxfId="13" totalsRowDxfId="12"/>
    <tableColumn id="8" xr3:uid="{1F8304D6-AB1C-4DDB-8FA9-750E313F74FB}" name="N° Série" dataDxfId="11" totalsRowDxfId="10"/>
    <tableColumn id="9" xr3:uid="{30442598-FC32-4452-8577-F5855521BF25}" name="Suivi Stock" dataDxfId="9" totalsRowDxfId="8"/>
    <tableColumn id="10" xr3:uid="{55DAB25C-0F98-4840-AC7A-DBEB53081297}" name="Quantité" totalsRowFunction="sum" dataDxfId="7" totalsRowDxfId="6"/>
    <tableColumn id="11" xr3:uid="{70245CD2-4268-4330-A334-906D7E591A8C}" name="Montant Stock" totalsRowFunction="sum" dataDxfId="5" totalsRowDxfId="4"/>
    <tableColumn id="12" xr3:uid="{5ABDDA7C-A35F-40BD-AE92-CA6A6BA7948E}" name="CMUP" totalsRowFunction="average" dataDxfId="3" totalsRowDxfId="2"/>
  </tableColumns>
  <tableStyleInfo name="TableStyleLight1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58ED458-9ABD-4ADF-BFFE-234193267BE1}" name="Tableau1" displayName="Tableau1" ref="A1:C2" totalsRowShown="0">
  <autoFilter ref="A1:C2" xr:uid="{71000C47-1DF8-4407-B517-37F0426279DD}"/>
  <tableColumns count="3">
    <tableColumn id="1" xr3:uid="{127112AB-6432-4EFE-AF87-744142C9BA56}" name="Version"/>
    <tableColumn id="2" xr3:uid="{6B7A3457-A8DE-4F9A-8579-27BBA375CB05}" name="Commentaires" dataDxfId="1"/>
    <tableColumn id="3" xr3:uid="{7041A5DE-3ECF-4195-9F6C-803E79050E4B}" name="Date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SBR1">
  <a:themeElements>
    <a:clrScheme name="SBR">
      <a:dk1>
        <a:srgbClr val="003349"/>
      </a:dk1>
      <a:lt1>
        <a:sysClr val="window" lastClr="FFFFFF"/>
      </a:lt1>
      <a:dk2>
        <a:srgbClr val="003349"/>
      </a:dk2>
      <a:lt2>
        <a:srgbClr val="E7E6E6"/>
      </a:lt2>
      <a:accent1>
        <a:srgbClr val="008200"/>
      </a:accent1>
      <a:accent2>
        <a:srgbClr val="3592FF"/>
      </a:accent2>
      <a:accent3>
        <a:srgbClr val="51247A"/>
      </a:accent3>
      <a:accent4>
        <a:srgbClr val="E51457"/>
      </a:accent4>
      <a:accent5>
        <a:srgbClr val="1B98D6"/>
      </a:accent5>
      <a:accent6>
        <a:srgbClr val="00DC00"/>
      </a:accent6>
      <a:hlink>
        <a:srgbClr val="41A940"/>
      </a:hlink>
      <a:folHlink>
        <a:srgbClr val="F2F5F6"/>
      </a:folHlink>
    </a:clrScheme>
    <a:fontScheme name="SBR1">
      <a:majorFont>
        <a:latin typeface="Segoe UI"/>
        <a:ea typeface=""/>
        <a:cs typeface=""/>
      </a:majorFont>
      <a:minorFont>
        <a:latin typeface="Segoe UI Ligh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BR1" id="{BFB0AD96-D2C7-449E-90AD-E2BC1D38C1B4}" vid="{41DB413D-E744-412F-A791-8D178B2B7AB2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microsoft.com/office/2007/relationships/slicer" Target="../slicers/slicer1.xml"/><Relationship Id="rId4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4448-DE71-4558-AB0E-4CDE33F5EF80}">
  <dimension ref="A1:AJ44"/>
  <sheetViews>
    <sheetView showGridLines="0" tabSelected="1" zoomScale="85" zoomScaleNormal="85" workbookViewId="0">
      <selection activeCell="S15" sqref="S15"/>
    </sheetView>
  </sheetViews>
  <sheetFormatPr baseColWidth="10" defaultRowHeight="16.8" x14ac:dyDescent="0.4"/>
  <cols>
    <col min="19" max="23" width="8.3984375" customWidth="1"/>
  </cols>
  <sheetData>
    <row r="1" spans="1:36" ht="15" customHeight="1" x14ac:dyDescent="0.4">
      <c r="A1" s="37" t="s">
        <v>212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39"/>
      <c r="M1" s="39"/>
      <c r="N1" s="40"/>
      <c r="O1" s="41"/>
      <c r="P1" s="39"/>
      <c r="Q1" s="39"/>
      <c r="R1" s="40"/>
      <c r="S1" s="41"/>
      <c r="T1" s="39"/>
      <c r="U1" s="39"/>
      <c r="V1" s="40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</row>
    <row r="2" spans="1:36" ht="49.2" customHeight="1" x14ac:dyDescent="0.4">
      <c r="A2" s="37"/>
      <c r="B2" s="37"/>
      <c r="C2" s="37"/>
      <c r="D2" s="37"/>
      <c r="E2" s="37"/>
      <c r="F2" s="37"/>
      <c r="G2" s="37"/>
      <c r="H2" s="37"/>
      <c r="I2" s="37"/>
      <c r="J2" s="37"/>
      <c r="K2" s="38"/>
      <c r="L2" s="39"/>
      <c r="M2" s="39"/>
      <c r="N2" s="43"/>
      <c r="O2" s="41"/>
      <c r="P2" s="39"/>
      <c r="Q2" s="39"/>
      <c r="R2" s="43"/>
      <c r="S2" s="41"/>
      <c r="T2" s="39"/>
      <c r="U2" s="39"/>
      <c r="V2" s="43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</row>
    <row r="3" spans="1:36" x14ac:dyDescent="0.4">
      <c r="A3" s="37"/>
      <c r="B3" s="37"/>
      <c r="C3" s="37"/>
      <c r="D3" s="37"/>
      <c r="E3" s="37"/>
      <c r="F3" s="37"/>
      <c r="G3" s="37"/>
      <c r="H3" s="37"/>
      <c r="I3" s="37"/>
      <c r="J3" s="37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</row>
    <row r="5" spans="1:36" ht="22.8" customHeight="1" x14ac:dyDescent="0.4"/>
    <row r="7" spans="1:36" ht="21" x14ac:dyDescent="0.4">
      <c r="B7" s="46" t="s">
        <v>213</v>
      </c>
    </row>
    <row r="8" spans="1:36" ht="21.6" x14ac:dyDescent="0.4">
      <c r="B8" s="34"/>
    </row>
    <row r="9" spans="1:36" ht="21.6" x14ac:dyDescent="0.4">
      <c r="B9" s="34"/>
    </row>
    <row r="10" spans="1:36" ht="21.6" x14ac:dyDescent="0.4">
      <c r="B10" s="34"/>
    </row>
    <row r="11" spans="1:36" ht="21.6" x14ac:dyDescent="0.4">
      <c r="B11" s="34"/>
    </row>
    <row r="12" spans="1:36" ht="21" x14ac:dyDescent="0.4">
      <c r="B12" s="46" t="s">
        <v>214</v>
      </c>
    </row>
    <row r="13" spans="1:36" ht="21.6" x14ac:dyDescent="0.4">
      <c r="B13" s="34"/>
    </row>
    <row r="14" spans="1:36" ht="21.6" x14ac:dyDescent="0.4">
      <c r="B14" s="34"/>
    </row>
    <row r="15" spans="1:36" ht="21.6" x14ac:dyDescent="0.4">
      <c r="B15" s="34"/>
    </row>
    <row r="16" spans="1:36" ht="21.6" x14ac:dyDescent="0.4">
      <c r="B16" s="34"/>
    </row>
    <row r="17" spans="1:36" ht="21" x14ac:dyDescent="0.4">
      <c r="B17" s="46" t="s">
        <v>215</v>
      </c>
    </row>
    <row r="22" spans="1:36" ht="15" customHeight="1" x14ac:dyDescent="0.4">
      <c r="A22" s="44" t="s">
        <v>216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</row>
    <row r="23" spans="1:36" ht="15" customHeight="1" x14ac:dyDescent="0.4">
      <c r="A23" s="45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</row>
    <row r="24" spans="1:36" ht="15" customHeight="1" x14ac:dyDescent="0.4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</row>
    <row r="25" spans="1:36" ht="15" customHeight="1" x14ac:dyDescent="0.4">
      <c r="A25" s="45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</row>
    <row r="26" spans="1:36" ht="15" customHeight="1" x14ac:dyDescent="0.4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</row>
    <row r="27" spans="1:36" ht="15" customHeight="1" x14ac:dyDescent="0.4">
      <c r="A27" s="45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</row>
    <row r="28" spans="1:36" ht="15" customHeight="1" x14ac:dyDescent="0.4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</row>
    <row r="29" spans="1:36" ht="7.5" customHeight="1" x14ac:dyDescent="0.4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</row>
    <row r="30" spans="1:36" x14ac:dyDescent="0.4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</row>
    <row r="31" spans="1:36" x14ac:dyDescent="0.4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</row>
    <row r="32" spans="1:36" x14ac:dyDescent="0.4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</row>
    <row r="33" spans="1:36" x14ac:dyDescent="0.4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</row>
    <row r="34" spans="1:36" x14ac:dyDescent="0.4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</row>
    <row r="35" spans="1:36" x14ac:dyDescent="0.4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</row>
    <row r="36" spans="1:36" x14ac:dyDescent="0.4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</row>
    <row r="37" spans="1:36" x14ac:dyDescent="0.4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</row>
    <row r="38" spans="1:36" x14ac:dyDescent="0.4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</row>
    <row r="39" spans="1:36" x14ac:dyDescent="0.4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</row>
    <row r="40" spans="1:36" x14ac:dyDescent="0.4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</row>
    <row r="41" spans="1:36" x14ac:dyDescent="0.4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</row>
    <row r="42" spans="1:36" x14ac:dyDescent="0.4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</row>
    <row r="43" spans="1:36" x14ac:dyDescent="0.4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</row>
    <row r="44" spans="1:36" x14ac:dyDescent="0.4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</row>
  </sheetData>
  <mergeCells count="8">
    <mergeCell ref="V1:V2"/>
    <mergeCell ref="A22:V28"/>
    <mergeCell ref="A1:J3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3C9DA7-F61F-4951-8676-C29A71B3B785}">
  <dimension ref="A1:R51"/>
  <sheetViews>
    <sheetView showGridLines="0" zoomScale="80" zoomScaleNormal="80" workbookViewId="0">
      <pane ySplit="13" topLeftCell="A14" activePane="bottomLeft" state="frozen"/>
      <selection pane="bottomLeft" activeCell="G9" sqref="G9"/>
    </sheetView>
  </sheetViews>
  <sheetFormatPr baseColWidth="10" defaultRowHeight="16.8" x14ac:dyDescent="0.4"/>
  <cols>
    <col min="1" max="2" width="9.59765625" customWidth="1"/>
    <col min="3" max="3" width="31.69921875" customWidth="1"/>
    <col min="4" max="4" width="36.19921875" customWidth="1"/>
    <col min="5" max="5" width="21.5" customWidth="1"/>
    <col min="6" max="6" width="23.3984375" customWidth="1"/>
    <col min="7" max="7" width="15.796875" customWidth="1"/>
    <col min="8" max="9" width="21.3984375" customWidth="1"/>
    <col min="10" max="10" width="15.5" customWidth="1"/>
    <col min="11" max="14" width="15.3984375" customWidth="1"/>
    <col min="15" max="16" width="9.59765625" customWidth="1"/>
    <col min="17" max="17" width="6.3984375" customWidth="1"/>
    <col min="18" max="19" width="12.3984375" customWidth="1"/>
  </cols>
  <sheetData>
    <row r="1" spans="1:17" s="19" customFormat="1" ht="63.6" customHeight="1" x14ac:dyDescent="1.1000000000000001">
      <c r="A1" s="33" t="s">
        <v>62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18.600000000000001" customHeight="1" x14ac:dyDescent="0.4"/>
    <row r="3" spans="1:17" ht="18.600000000000001" customHeight="1" x14ac:dyDescent="0.4"/>
    <row r="4" spans="1:17" ht="18.600000000000001" customHeight="1" x14ac:dyDescent="0.4"/>
    <row r="5" spans="1:17" ht="31.2" customHeight="1" x14ac:dyDescent="0.4">
      <c r="D5" s="25" t="s">
        <v>60</v>
      </c>
      <c r="E5" s="26" t="s">
        <v>38</v>
      </c>
      <c r="H5" s="25" t="s">
        <v>61</v>
      </c>
      <c r="I5" s="27">
        <v>42736</v>
      </c>
      <c r="J5" s="24" t="str">
        <f>"&gt;="&amp;TEXT(I5,"jj/mm/aaaa")</f>
        <v>&gt;=01/01/2017</v>
      </c>
    </row>
    <row r="6" spans="1:17" ht="31.2" customHeight="1" x14ac:dyDescent="0.4">
      <c r="D6" s="25" t="s">
        <v>36</v>
      </c>
      <c r="E6" s="26" t="s">
        <v>30</v>
      </c>
      <c r="H6" s="25" t="s">
        <v>37</v>
      </c>
      <c r="I6" s="27">
        <v>44926</v>
      </c>
      <c r="J6" s="24" t="str">
        <f>"&lt;="&amp;TEXT(I6,"jj/mm/aaaa")</f>
        <v>&lt;=31/12/2022</v>
      </c>
    </row>
    <row r="7" spans="1:17" s="8" customFormat="1" ht="24.6" customHeight="1" x14ac:dyDescent="0.4">
      <c r="A7" s="32" t="s">
        <v>63</v>
      </c>
    </row>
    <row r="8" spans="1:17" s="8" customFormat="1" ht="24.6" customHeight="1" x14ac:dyDescent="0.4">
      <c r="A8" s="32" t="str">
        <f>"Période d'analyse du "&amp;TEXT(I5,"jj/mm/aaaa")&amp;" au "&amp;TEXT(I6,"jj/mm/aaaa")</f>
        <v>Période d'analyse du 01/01/2017 au 31/12/2022</v>
      </c>
    </row>
    <row r="9" spans="1:17" s="8" customFormat="1" ht="18.600000000000001" customHeight="1" x14ac:dyDescent="0.4"/>
    <row r="10" spans="1:17" s="8" customFormat="1" ht="18.600000000000001" customHeight="1" x14ac:dyDescent="0.4">
      <c r="C10" s="10"/>
      <c r="D10" s="9"/>
    </row>
    <row r="11" spans="1:17" ht="18.600000000000001" customHeight="1" x14ac:dyDescent="0.4">
      <c r="C11" s="2"/>
      <c r="D11" s="4"/>
    </row>
    <row r="12" spans="1:17" x14ac:dyDescent="0.4">
      <c r="C12" t="str">
        <f>_xll.Assistant.XL.RIK_AL("INF12__1_0_1,F=B='1',U='0',I='0',FN='Segoe UI Light',FS='14',FC='#FFFFFF',BC='#6495ED',AH='1',AV='1',Br=[$top-$bottom],BrS='1',BrC='#778899'_1,C=Total,F=B='1',U='0',I='0',FN='Segoe UI Light',FS='14',FC='#000000',BC='#468"&amp;"2B4',AH='1',AV='1',Br=[$top-$bottom],BrS='1',BrC='#778899'_0_0_0_1_D=10x12;INF05@E=0,S=1009|1001,G=0,T=0,P=0,O=NF='Texte'_B='0'_U='0'_I='0'_FN='Segoe UI Light'_FS='12'_FC='#000000'_BC='#FFFFFF'_AH='1'_AV='1'_Br=[]_BrS='0"&amp;"'_BrC='#FFFFFF'_WpT='0':E=0,S=1009|1002,G=0,T=0,P=0,O=NF='Texte'_B='0'_U='0'_I='0'_FN='Segoe UI Light'_FS='12'_FC='#000000'_BC='#FFFFFF'_AH='1'_AV='1'_Br=[]_BrS='0'_BrC='#FFFFFF'_WpT='0':E=0,S=11,G=0,T=0,P=0,O=NF='Texte'"&amp;"_B='0'_U='0'_I='0'_FN='Segoe UI Light'_FS='12'_FC='#000000'_BC='#FFFFFF'_AH='1'_AV='1'_Br=[]_BrS='0'_BrC='#FFFFFF'_WpT='0':E=0,S=3,G=0,T=0,P=0,O=NF='Texte'_B='0'_U='0'_I='0'_FN='Segoe UI Light'_FS='12'_FC='#000000'_BC='#"&amp;"FFFFFF'_AH='1'_AV='1'_Br=[]_BrS='0'_BrC='#FFFFFF'_WpT='0':E=0,S=4,G=0,T=0,P=0,O=NF='Texte'_B='0'_U='0'_I='0'_FN='Segoe UI Light'_FS='12'_FC='#000000'_BC='#FFFFFF'_AH='1'_AV='1'_Br=[]_BrS='0'_BrC='#FFFFFF'_WpT='0':E=0,S=6"&amp;",G=0,T=0,P=0,O=NF='Texte'_B='0'_U='0'_I='0'_FN='Segoe UI Light'_FS='12'_FC='#000000'_BC='#FFFFFF'_AH='1'_AV='1'_Br=[]_BrS='0'_BrC='#FFFFFF'_WpT='0':E=0,S=7,G=0,T=0,P=0,O=NF='Texte'_B='0'_U='0'_I='0'_FN='Segoe UI Light'_F"&amp;"S='12'_FC='#000000'_BC='#FFFFFF'_AH='1'_AV='1'_Br=[]_BrS='0'_BrC='#FFFFFF'_WpT='0':E=0,S=8,G=0,T=0,P=0,O=NF='Texte'_B='0'_U='0'_I='0'_FN='Segoe UI Light'_FS='12'_FC='#000000'_BC='#FFFFFF'_AH='1'_AV='1'_Br=[]_BrS='0'_BrC="&amp;"'#FFFFFF'_WpT='0':E=0,S=12,G=0,T=0,P=0,O=NF='Texte'_B='0'_U='0'_I='0'_FN='Segoe UI Light'_FS='12'_FC='#000000'_BC='#FFFFFF'_AH='1'_AV='1'_Br=[]_BrS='0'_BrC='#FFFFFF'_WpT='0':E=1,S=21,G=0,T=0,P=0,O=NF='Nombre'_B='0'_U='0'"&amp;"_I='0'_FN='Segoe UI Light'_FS='12'_FC='#000000'_BC='#FFFFFF'_AH='3'_AV='1'_Br=[]_BrS='0'_BrC='#FFFFFF'_WpT='0':E=1,S=22,G=0,T=0,P=0,O=NF='Nombre'_B='0'_U='0'_I='0'_FN='Segoe UI Light'_FS='12'_FC='#000000'_BC='#FFFFFF'_AH"&amp;"='3'_AV='1'_Br=[]_BrS='0'_BrC='#FFFFFF'_WpT='0':L=CMUP,E=0,G=0,T=0,P=0,F=SI([21]=0;0;[22]/[21]),Y=1,O=NF='Nombre'_B='0'_U='0'_I='0'_FN='Calibri'_FS='10'_FC='#000000'_BC='#FFFFFF'_AH='1'_AV='1'_Br=[]_BrS='0'_BrC='#FFFFFF'"&amp;"_WpT='0':@R=A,S=1,V={0}:R=B,S=5,V={1}:R=C,S=20,V={2}:R=D,S=20,V={3}:",$E$5,$E$6,$J$5,$J$6)</f>
        <v/>
      </c>
    </row>
    <row r="13" spans="1:17" s="21" customFormat="1" ht="37.950000000000003" customHeight="1" x14ac:dyDescent="0.4">
      <c r="C13" s="8" t="s">
        <v>39</v>
      </c>
      <c r="D13" s="8" t="s">
        <v>40</v>
      </c>
      <c r="E13" s="8" t="s">
        <v>0</v>
      </c>
      <c r="F13" s="8" t="s">
        <v>1</v>
      </c>
      <c r="G13" s="8" t="s">
        <v>2</v>
      </c>
      <c r="H13" s="8" t="s">
        <v>3</v>
      </c>
      <c r="I13" s="8" t="s">
        <v>4</v>
      </c>
      <c r="J13" s="8" t="s">
        <v>5</v>
      </c>
      <c r="K13" s="8" t="s">
        <v>6</v>
      </c>
      <c r="L13" s="8" t="s">
        <v>7</v>
      </c>
      <c r="M13" s="8" t="s">
        <v>8</v>
      </c>
      <c r="N13" s="8" t="s">
        <v>11</v>
      </c>
    </row>
    <row r="14" spans="1:17" s="8" customFormat="1" x14ac:dyDescent="0.4">
      <c r="C14" s="23" t="s">
        <v>30</v>
      </c>
      <c r="D14" s="23" t="s">
        <v>41</v>
      </c>
      <c r="E14" s="23" t="s">
        <v>10</v>
      </c>
      <c r="F14" s="23" t="s">
        <v>64</v>
      </c>
      <c r="G14" s="23" t="s">
        <v>21</v>
      </c>
      <c r="H14" s="23"/>
      <c r="I14" s="23"/>
      <c r="J14" s="23" t="s">
        <v>23</v>
      </c>
      <c r="K14" s="23" t="s">
        <v>19</v>
      </c>
      <c r="L14" s="22">
        <v>-1</v>
      </c>
      <c r="M14" s="22">
        <v>-245</v>
      </c>
      <c r="N14" s="3">
        <v>245</v>
      </c>
      <c r="O14" s="23"/>
    </row>
    <row r="15" spans="1:17" s="8" customFormat="1" ht="25.2" customHeight="1" x14ac:dyDescent="0.4">
      <c r="C15" s="23" t="s">
        <v>30</v>
      </c>
      <c r="D15" s="23" t="s">
        <v>41</v>
      </c>
      <c r="E15" s="23" t="s">
        <v>10</v>
      </c>
      <c r="F15" s="23" t="s">
        <v>67</v>
      </c>
      <c r="G15" s="23" t="s">
        <v>13</v>
      </c>
      <c r="H15" s="23"/>
      <c r="I15" s="23"/>
      <c r="J15" s="23" t="s">
        <v>22</v>
      </c>
      <c r="K15" s="23" t="s">
        <v>19</v>
      </c>
      <c r="L15" s="22">
        <v>1</v>
      </c>
      <c r="M15" s="22">
        <v>245</v>
      </c>
      <c r="N15" s="3">
        <v>245</v>
      </c>
      <c r="O15" s="23"/>
    </row>
    <row r="16" spans="1:17" s="8" customFormat="1" ht="25.2" customHeight="1" x14ac:dyDescent="0.4">
      <c r="C16" s="23" t="s">
        <v>30</v>
      </c>
      <c r="D16" s="23" t="s">
        <v>41</v>
      </c>
      <c r="E16" s="23" t="s">
        <v>10</v>
      </c>
      <c r="F16" s="23" t="s">
        <v>67</v>
      </c>
      <c r="G16" s="23" t="s">
        <v>13</v>
      </c>
      <c r="H16" s="23"/>
      <c r="I16" s="23"/>
      <c r="J16" s="23" t="s">
        <v>23</v>
      </c>
      <c r="K16" s="23" t="s">
        <v>19</v>
      </c>
      <c r="L16" s="22">
        <v>1</v>
      </c>
      <c r="M16" s="22">
        <v>245</v>
      </c>
      <c r="N16" s="3">
        <v>245</v>
      </c>
      <c r="O16"/>
    </row>
    <row r="17" spans="3:16" s="8" customFormat="1" ht="25.2" customHeight="1" x14ac:dyDescent="0.4">
      <c r="C17" s="23" t="s">
        <v>30</v>
      </c>
      <c r="D17" s="23" t="s">
        <v>41</v>
      </c>
      <c r="E17" s="23" t="s">
        <v>10</v>
      </c>
      <c r="F17" s="23" t="s">
        <v>67</v>
      </c>
      <c r="G17" s="23" t="s">
        <v>13</v>
      </c>
      <c r="H17" s="23"/>
      <c r="I17" s="23"/>
      <c r="J17" s="23" t="s">
        <v>24</v>
      </c>
      <c r="K17" s="23" t="s">
        <v>19</v>
      </c>
      <c r="L17" s="22">
        <v>1</v>
      </c>
      <c r="M17" s="22">
        <v>245</v>
      </c>
      <c r="N17" s="3">
        <v>245</v>
      </c>
      <c r="O17" s="3"/>
    </row>
    <row r="18" spans="3:16" s="8" customFormat="1" ht="25.2" customHeight="1" x14ac:dyDescent="0.4">
      <c r="C18" s="23" t="s">
        <v>30</v>
      </c>
      <c r="D18" s="23" t="s">
        <v>41</v>
      </c>
      <c r="E18" s="23" t="s">
        <v>10</v>
      </c>
      <c r="F18" s="23" t="s">
        <v>67</v>
      </c>
      <c r="G18" s="23" t="s">
        <v>13</v>
      </c>
      <c r="H18" s="23"/>
      <c r="I18" s="23"/>
      <c r="J18" s="23" t="s">
        <v>25</v>
      </c>
      <c r="K18" s="23" t="s">
        <v>19</v>
      </c>
      <c r="L18" s="22">
        <v>1</v>
      </c>
      <c r="M18" s="22">
        <v>245</v>
      </c>
      <c r="N18" s="3">
        <v>245</v>
      </c>
      <c r="O18" s="18"/>
    </row>
    <row r="19" spans="3:16" s="8" customFormat="1" ht="25.2" customHeight="1" x14ac:dyDescent="0.4">
      <c r="C19" s="23" t="s">
        <v>30</v>
      </c>
      <c r="D19" s="23" t="s">
        <v>41</v>
      </c>
      <c r="E19" s="23" t="s">
        <v>10</v>
      </c>
      <c r="F19" s="23" t="s">
        <v>67</v>
      </c>
      <c r="G19" s="23" t="s">
        <v>13</v>
      </c>
      <c r="H19" s="23"/>
      <c r="I19" s="23"/>
      <c r="J19" s="23" t="s">
        <v>26</v>
      </c>
      <c r="K19" s="23" t="s">
        <v>19</v>
      </c>
      <c r="L19" s="22">
        <v>1</v>
      </c>
      <c r="M19" s="22">
        <v>245</v>
      </c>
      <c r="N19" s="3">
        <v>245</v>
      </c>
      <c r="O19" s="3"/>
    </row>
    <row r="20" spans="3:16" s="8" customFormat="1" ht="25.2" customHeight="1" x14ac:dyDescent="0.4">
      <c r="C20" s="23" t="s">
        <v>30</v>
      </c>
      <c r="D20" s="23" t="s">
        <v>41</v>
      </c>
      <c r="E20" s="23" t="s">
        <v>10</v>
      </c>
      <c r="F20" s="23" t="s">
        <v>67</v>
      </c>
      <c r="G20" s="23" t="s">
        <v>13</v>
      </c>
      <c r="H20" s="23"/>
      <c r="I20" s="23"/>
      <c r="J20" s="23" t="s">
        <v>27</v>
      </c>
      <c r="K20" s="23" t="s">
        <v>19</v>
      </c>
      <c r="L20" s="22">
        <v>1</v>
      </c>
      <c r="M20" s="22">
        <v>245</v>
      </c>
      <c r="N20" s="3">
        <v>245</v>
      </c>
      <c r="O20"/>
    </row>
    <row r="21" spans="3:16" s="8" customFormat="1" ht="25.2" customHeight="1" x14ac:dyDescent="0.4">
      <c r="C21" s="23" t="s">
        <v>30</v>
      </c>
      <c r="D21" s="23" t="s">
        <v>41</v>
      </c>
      <c r="E21" s="23" t="s">
        <v>10</v>
      </c>
      <c r="F21" s="23" t="s">
        <v>67</v>
      </c>
      <c r="G21" s="23" t="s">
        <v>13</v>
      </c>
      <c r="H21" s="23"/>
      <c r="I21" s="23"/>
      <c r="J21" s="23" t="s">
        <v>28</v>
      </c>
      <c r="K21" s="23" t="s">
        <v>19</v>
      </c>
      <c r="L21" s="22">
        <v>1</v>
      </c>
      <c r="M21" s="22">
        <v>245</v>
      </c>
      <c r="N21" s="3">
        <v>245</v>
      </c>
      <c r="O21"/>
    </row>
    <row r="22" spans="3:16" s="8" customFormat="1" ht="25.2" customHeight="1" x14ac:dyDescent="0.4">
      <c r="C22" s="23" t="s">
        <v>30</v>
      </c>
      <c r="D22" s="23" t="s">
        <v>41</v>
      </c>
      <c r="E22" s="23" t="s">
        <v>10</v>
      </c>
      <c r="F22" s="23" t="s">
        <v>67</v>
      </c>
      <c r="G22" s="23" t="s">
        <v>13</v>
      </c>
      <c r="H22" s="23"/>
      <c r="I22" s="23"/>
      <c r="J22" s="23" t="s">
        <v>35</v>
      </c>
      <c r="K22" s="23" t="s">
        <v>19</v>
      </c>
      <c r="L22" s="22">
        <v>1</v>
      </c>
      <c r="M22" s="22">
        <v>245</v>
      </c>
      <c r="N22" s="3">
        <v>245</v>
      </c>
      <c r="O22"/>
    </row>
    <row r="23" spans="3:16" s="8" customFormat="1" ht="25.2" customHeight="1" x14ac:dyDescent="0.4">
      <c r="C23" s="8" t="s">
        <v>9</v>
      </c>
      <c r="L23" s="22">
        <f>SUBTOTAL(109,TableauC12[Quantité])</f>
        <v>7</v>
      </c>
      <c r="M23" s="22">
        <f>SUBTOTAL(109,TableauC12[Montant Stock])</f>
        <v>1715</v>
      </c>
      <c r="N23" s="22">
        <f>SUBTOTAL(101,TableauC12[CMUP])</f>
        <v>245</v>
      </c>
      <c r="O23"/>
    </row>
    <row r="25" spans="3:16" s="18" customFormat="1" x14ac:dyDescent="0.4"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3:16" x14ac:dyDescent="0.4">
      <c r="P26" s="3"/>
    </row>
    <row r="39" spans="15:18" x14ac:dyDescent="0.4">
      <c r="O39" s="3"/>
    </row>
    <row r="44" spans="15:18" x14ac:dyDescent="0.4">
      <c r="O44" s="3"/>
    </row>
    <row r="46" spans="15:18" x14ac:dyDescent="0.4">
      <c r="P46" s="3"/>
      <c r="Q46" s="3"/>
      <c r="R46" s="3"/>
    </row>
    <row r="51" spans="16:18" x14ac:dyDescent="0.4">
      <c r="P51" s="3"/>
      <c r="Q51" s="3"/>
      <c r="R51" s="3"/>
    </row>
  </sheetData>
  <mergeCells count="1">
    <mergeCell ref="A1:Q1"/>
  </mergeCells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3092C-5D54-4703-A790-373695B1C8D9}">
  <dimension ref="A1:P264"/>
  <sheetViews>
    <sheetView showGridLines="0" zoomScale="80" zoomScaleNormal="80" workbookViewId="0">
      <pane ySplit="17" topLeftCell="A18" activePane="bottomLeft" state="frozen"/>
      <selection pane="bottomLeft" activeCell="C16" sqref="C16"/>
    </sheetView>
  </sheetViews>
  <sheetFormatPr baseColWidth="10" defaultRowHeight="16.8" x14ac:dyDescent="0.4"/>
  <cols>
    <col min="1" max="1" width="7.09765625" customWidth="1"/>
    <col min="2" max="2" width="7.09765625" style="12" customWidth="1"/>
    <col min="3" max="3" width="22.09765625" customWidth="1"/>
    <col min="4" max="4" width="26.5" customWidth="1"/>
    <col min="5" max="5" width="49.69921875" customWidth="1"/>
    <col min="6" max="6" width="25.09765625" customWidth="1"/>
    <col min="7" max="7" width="23.5" customWidth="1"/>
    <col min="8" max="8" width="17" style="12" customWidth="1"/>
    <col min="9" max="14" width="17" customWidth="1"/>
    <col min="15" max="16" width="7.09765625" customWidth="1"/>
  </cols>
  <sheetData>
    <row r="1" spans="1:16" ht="57" customHeight="1" x14ac:dyDescent="0.4">
      <c r="A1" s="33" t="s">
        <v>68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16" ht="20.399999999999999" customHeight="1" x14ac:dyDescent="0.4"/>
    <row r="3" spans="1:16" ht="20.399999999999999" customHeight="1" x14ac:dyDescent="0.4"/>
    <row r="8" spans="1:16" s="8" customFormat="1" ht="30.6" customHeight="1" x14ac:dyDescent="0.4">
      <c r="G8" s="28" t="s">
        <v>60</v>
      </c>
      <c r="H8" s="15"/>
      <c r="J8" s="28" t="s">
        <v>61</v>
      </c>
      <c r="L8" s="28" t="s">
        <v>37</v>
      </c>
    </row>
    <row r="9" spans="1:16" s="8" customFormat="1" ht="30.6" customHeight="1" x14ac:dyDescent="0.4">
      <c r="G9" s="29" t="s">
        <v>10</v>
      </c>
      <c r="H9" s="15"/>
      <c r="J9" s="30">
        <v>42736</v>
      </c>
      <c r="K9" s="24" t="str">
        <f>"&gt;="&amp;TEXT(J9,"jj/mm/aaaa")</f>
        <v>&gt;=01/01/2017</v>
      </c>
      <c r="L9" s="30">
        <v>44926</v>
      </c>
      <c r="M9" s="24" t="str">
        <f>"&lt;="&amp;TEXT(L9,"jj/mm/aaaa")</f>
        <v>&lt;=31/12/2022</v>
      </c>
    </row>
    <row r="10" spans="1:16" s="8" customFormat="1" ht="30.6" customHeight="1" x14ac:dyDescent="0.4">
      <c r="H10" s="15"/>
    </row>
    <row r="11" spans="1:16" ht="19.2" x14ac:dyDescent="0.4">
      <c r="A11" s="31" t="s">
        <v>29</v>
      </c>
      <c r="B11" s="11"/>
    </row>
    <row r="12" spans="1:16" ht="19.2" x14ac:dyDescent="0.4">
      <c r="A12" s="31" t="str">
        <f>"Période d'analyse du "&amp;TEXT(J9,"jj/mm/aaaa")&amp;" au "&amp;TEXT(L9,"jj/mm/aaaa")</f>
        <v>Période d'analyse du 01/01/2017 au 31/12/2022</v>
      </c>
      <c r="B12" s="11"/>
    </row>
    <row r="13" spans="1:16" x14ac:dyDescent="0.4">
      <c r="B13" s="11"/>
    </row>
    <row r="14" spans="1:16" s="13" customFormat="1" ht="18.600000000000001" customHeight="1" x14ac:dyDescent="0.4">
      <c r="B14" s="14"/>
      <c r="H14" s="15"/>
    </row>
    <row r="15" spans="1:16" ht="18.600000000000001" customHeight="1" x14ac:dyDescent="0.4">
      <c r="B15" s="11"/>
    </row>
    <row r="16" spans="1:16" x14ac:dyDescent="0.4">
      <c r="C16" t="str">
        <f>_xll.Assistant.XL.RIK_AL("INF12__1_0_1,F=B='1',U='0',I='0',FN='Calibri',FS='10',FC='#FFFFFF',BC='#9ACD32',AH='1',AV='1',Br=[$top-$bottom],BrS='1',BrC='#778899'_1,C=Total,F=B='1',U='0',I='0',FN='Calibri',FS='10',FC='#000000',BC='#FFFFFF',AH='1',AV"&amp;"='1',Br=[$top-$bottom],BrS='1',BrC='#778899'_0_0_0_1_D=172x12;INF05@E=0,S=11,G=1_1_1_F=B='1'_U='0'_I='0'_FN='Calibri'_FS='10'_FC='#000000'_BC='#FFFFFF'_AH='1'_AV='1'_Br=[$top-$bottom]_BrS='1'_BrC='#778899'_C=Dépôt_1_1_F="&amp;"B='1'_U='0'_I='0'_FN='Calibri'_FS='10'_FC='#000000'_BC='#FFFFFF'_AH='1'_AV='1'_Br=[$top-$bottom]_BrS='1'_BrC='#778899'_C=Dépôt,T=0,P=0,O=NF='Texte'_B='0'_U='0'_I='0'_FN='Calibri'_FS='10'_FC='#000000'_BC='#FFFFFF'_AH='1'_"&amp;"AV='1'_Br=[]_BrS='0'_BrC='#FFFFFF'_WpT='0':E=0,S=1009|1001,G=0,T=0,P=0,O=NF='Texte'_B='0'_U='0'_I='0'_FN='Calibri'_FS='10'_FC='#000000'_BC='#FFFFFF'_AH='1'_AV='1'_Br=[]_BrS='0'_BrC='#FFFFFF'_WpT='0':E=0,S=1009|1002,G=0,T"&amp;"=0,P=0,O=NF='Texte'_B='0'_U='0'_I='0'_FN='Calibri'_FS='10'_FC='#000000'_BC='#FFFFFF'_AH='1'_AV='1'_Br=[]_BrS='0'_BrC='#FFFFFF'_WpT='0':E=0,S=3,G=0,T=0,P=0,O=NF='Texte'_B='0'_U='0'_I='0'_FN='Calibri'_FS='10'_FC='#000000'_"&amp;"BC='#FFFFFF'_AH='1'_AV='1'_Br=[]_BrS='0'_BrC='#FFFFFF'_WpT='0':E=0,S=4,G=0,T=0,P=0,O=NF='Texte'_B='0'_U='0'_I='0'_FN='Calibri'_FS='10'_FC='#000000'_BC='#FFFFFF'_AH='1'_AV='1'_Br=[]_BrS='0'_BrC='#FFFFFF'_WpT='0':E=0,S=20,"&amp;"G=0,T=0,P=0,O=NF='Date'_B='0'_U='0'_I='0'_FN='Calibri'_FS='10'_FC='#000000'_BC='#FFFFFF'_AH='2'_AV='1'_Br=[]_BrS='0'_BrC='#FFFFFF'_WpT='0':E=0,S=6,G=0,T=0,P=0,O=NF='Texte'_B='0'_U='0'_I='0'_FN='Calibri'_FS='10'_FC='#0000"&amp;"00'_BC='#FFFFFF'_AH='1'_AV='1'_Br=[]_BrS='0'_BrC='#FFFFFF'_WpT='0':E=0,S=8,G=0,T=0,P=0,O=NF='Texte'_B='0'_U='0'_I='0'_FN='Calibri'_FS='10'_FC='#000000'_BC='#FFFFFF'_AH='1'_AV='1'_Br=[]_BrS='0'_BrC='#FFFFFF'_WpT='0':E=0,S"&amp;"=12,G=0,T=0,P=0,O=NF='Texte'_B='0'_U='0'_I='0'_FN='Calibri'_FS='10'_FC='#000000'_BC='#FFFFFF'_AH='1'_AV='1'_Br=[]_BrS='0'_BrC='#FFFFFF'_WpT='0':E=1,S=21,G=0,T=0,P=0,O=NF='Nombre'_B='0'_U='0'_I='0'_FN='Calibri'_FS='10'_FC"&amp;"='#000000'_BC='#FFFFFF'_AH='3'_AV='1'_Br=[]_BrS='0'_BrC='#FFFFFF'_WpT='0':E=1,S=22,G=0,T=0,P=0,O=NF='Nombre'_B='0'_U='0'_I='0'_FN='Calibri'_FS='10'_FC='#000000'_BC='#FFFFFF'_AH='3'_AV='1'_Br=[]_BrS='0'_BrC='#FFFFFF'_WpT="&amp;"'0':L=CMUP,E=0,G=0,T=0,P=0,F=case when [21]=0 then 0 else [22]/[21] end,Y=1,O=NF='Nombre'_B='0'_U='0'_I='0'_FN='Calibri'_FS='10'_FC='#000000'_BC='#FFFFFF'_AH='1'_AV='1'_Br=[]_BrS='0'_BrC='#FFFFFF'_WpT='0':@R=A,S=1,V={0}:"&amp;"R=B,S=20,V={1}:R=C,S=20,V={2}:",$G$9,$K$9,$M$9)</f>
        <v/>
      </c>
    </row>
    <row r="17" spans="2:14" s="21" customFormat="1" ht="42" customHeight="1" x14ac:dyDescent="0.4">
      <c r="B17" s="20"/>
      <c r="C17" s="21" t="s">
        <v>0</v>
      </c>
      <c r="D17" s="21" t="s">
        <v>39</v>
      </c>
      <c r="E17" s="21" t="s">
        <v>40</v>
      </c>
      <c r="F17" s="21" t="s">
        <v>1</v>
      </c>
      <c r="G17" s="21" t="s">
        <v>2</v>
      </c>
      <c r="H17" s="20" t="s">
        <v>69</v>
      </c>
      <c r="I17" s="21" t="s">
        <v>3</v>
      </c>
      <c r="J17" s="21" t="s">
        <v>5</v>
      </c>
      <c r="K17" s="21" t="s">
        <v>6</v>
      </c>
      <c r="L17" s="21" t="s">
        <v>7</v>
      </c>
      <c r="M17" s="21" t="s">
        <v>8</v>
      </c>
      <c r="N17" s="21" t="s">
        <v>11</v>
      </c>
    </row>
    <row r="18" spans="2:14" s="16" customFormat="1" x14ac:dyDescent="0.4">
      <c r="B18" s="17"/>
      <c r="C18" s="23" t="s">
        <v>70</v>
      </c>
      <c r="D18" s="1" t="s">
        <v>42</v>
      </c>
      <c r="E18" s="1" t="s">
        <v>43</v>
      </c>
      <c r="F18" s="23" t="s">
        <v>71</v>
      </c>
      <c r="G18" s="23" t="s">
        <v>72</v>
      </c>
      <c r="H18" s="11">
        <v>44564</v>
      </c>
      <c r="I18" s="23"/>
      <c r="J18" s="23"/>
      <c r="K18" s="23" t="s">
        <v>11</v>
      </c>
      <c r="L18" s="22">
        <v>1</v>
      </c>
      <c r="M18" s="22">
        <v>174.84</v>
      </c>
      <c r="N18" s="3">
        <v>174.84</v>
      </c>
    </row>
    <row r="19" spans="2:14" s="8" customFormat="1" ht="20.399999999999999" customHeight="1" x14ac:dyDescent="0.4">
      <c r="B19" s="15"/>
      <c r="C19" s="23" t="s">
        <v>10</v>
      </c>
      <c r="D19" s="1" t="s">
        <v>42</v>
      </c>
      <c r="E19" s="1" t="s">
        <v>43</v>
      </c>
      <c r="F19" s="23"/>
      <c r="G19" s="23" t="s">
        <v>73</v>
      </c>
      <c r="H19" s="11">
        <v>44564</v>
      </c>
      <c r="I19" s="23"/>
      <c r="J19" s="23"/>
      <c r="K19" s="23" t="s">
        <v>11</v>
      </c>
      <c r="L19" s="22">
        <v>-1</v>
      </c>
      <c r="M19" s="22">
        <v>-174.84</v>
      </c>
      <c r="N19" s="3">
        <v>174.84</v>
      </c>
    </row>
    <row r="20" spans="2:14" s="8" customFormat="1" ht="20.399999999999999" customHeight="1" x14ac:dyDescent="0.4">
      <c r="B20" s="15"/>
      <c r="C20" s="23" t="s">
        <v>10</v>
      </c>
      <c r="D20" s="1" t="s">
        <v>42</v>
      </c>
      <c r="E20" s="1" t="s">
        <v>43</v>
      </c>
      <c r="F20" s="23" t="s">
        <v>64</v>
      </c>
      <c r="G20" s="23" t="s">
        <v>74</v>
      </c>
      <c r="H20" s="11">
        <v>44614</v>
      </c>
      <c r="I20" s="23"/>
      <c r="J20" s="23"/>
      <c r="K20" s="23" t="s">
        <v>11</v>
      </c>
      <c r="L20" s="22">
        <v>-1</v>
      </c>
      <c r="M20" s="22">
        <v>-171.35</v>
      </c>
      <c r="N20" s="3">
        <v>171.35</v>
      </c>
    </row>
    <row r="21" spans="2:14" s="8" customFormat="1" ht="20.399999999999999" customHeight="1" x14ac:dyDescent="0.4">
      <c r="B21" s="15"/>
      <c r="C21" s="23" t="s">
        <v>10</v>
      </c>
      <c r="D21" s="1" t="s">
        <v>42</v>
      </c>
      <c r="E21" s="1" t="s">
        <v>43</v>
      </c>
      <c r="F21" s="23" t="s">
        <v>64</v>
      </c>
      <c r="G21" s="23" t="s">
        <v>75</v>
      </c>
      <c r="H21" s="11">
        <v>44578</v>
      </c>
      <c r="I21" s="23"/>
      <c r="J21" s="23"/>
      <c r="K21" s="23" t="s">
        <v>11</v>
      </c>
      <c r="L21" s="22">
        <v>5</v>
      </c>
      <c r="M21" s="22">
        <v>818.4</v>
      </c>
      <c r="N21" s="3">
        <v>163.68</v>
      </c>
    </row>
    <row r="22" spans="2:14" s="8" customFormat="1" ht="20.399999999999999" customHeight="1" x14ac:dyDescent="0.4">
      <c r="B22" s="15"/>
      <c r="C22" s="23" t="s">
        <v>10</v>
      </c>
      <c r="D22" s="1" t="s">
        <v>42</v>
      </c>
      <c r="E22" s="1" t="s">
        <v>43</v>
      </c>
      <c r="F22" s="23" t="s">
        <v>65</v>
      </c>
      <c r="G22" s="23" t="s">
        <v>76</v>
      </c>
      <c r="H22" s="11">
        <v>44638</v>
      </c>
      <c r="I22" s="23"/>
      <c r="J22" s="23"/>
      <c r="K22" s="23" t="s">
        <v>11</v>
      </c>
      <c r="L22" s="22">
        <v>1</v>
      </c>
      <c r="M22" s="22">
        <v>171.35</v>
      </c>
      <c r="N22" s="3">
        <v>171.35</v>
      </c>
    </row>
    <row r="23" spans="2:14" s="8" customFormat="1" ht="20.399999999999999" customHeight="1" x14ac:dyDescent="0.4">
      <c r="B23" s="15"/>
      <c r="C23" s="23" t="s">
        <v>10</v>
      </c>
      <c r="D23" s="1" t="s">
        <v>42</v>
      </c>
      <c r="E23" s="1" t="s">
        <v>43</v>
      </c>
      <c r="F23" s="23" t="s">
        <v>66</v>
      </c>
      <c r="G23" s="23" t="s">
        <v>77</v>
      </c>
      <c r="H23" s="11">
        <v>44614</v>
      </c>
      <c r="I23" s="23"/>
      <c r="J23" s="23"/>
      <c r="K23" s="23" t="s">
        <v>11</v>
      </c>
      <c r="L23" s="22">
        <v>-1</v>
      </c>
      <c r="M23" s="22">
        <v>-171.35</v>
      </c>
      <c r="N23" s="3">
        <v>171.35</v>
      </c>
    </row>
    <row r="24" spans="2:14" s="8" customFormat="1" ht="20.399999999999999" customHeight="1" x14ac:dyDescent="0.4">
      <c r="B24" s="15"/>
      <c r="C24" s="23" t="s">
        <v>10</v>
      </c>
      <c r="D24" s="1" t="s">
        <v>42</v>
      </c>
      <c r="E24" s="1" t="s">
        <v>43</v>
      </c>
      <c r="F24" s="23" t="s">
        <v>66</v>
      </c>
      <c r="G24" s="23" t="s">
        <v>78</v>
      </c>
      <c r="H24" s="11">
        <v>44563</v>
      </c>
      <c r="I24" s="23"/>
      <c r="J24" s="23"/>
      <c r="K24" s="23" t="s">
        <v>11</v>
      </c>
      <c r="L24" s="22">
        <v>5</v>
      </c>
      <c r="M24" s="22">
        <v>762.6</v>
      </c>
      <c r="N24" s="3">
        <v>152.52000000000001</v>
      </c>
    </row>
    <row r="25" spans="2:14" s="8" customFormat="1" ht="20.399999999999999" customHeight="1" x14ac:dyDescent="0.4">
      <c r="B25" s="15"/>
      <c r="C25" s="23" t="s">
        <v>10</v>
      </c>
      <c r="D25" s="1" t="s">
        <v>42</v>
      </c>
      <c r="E25" s="1" t="s">
        <v>43</v>
      </c>
      <c r="F25" s="23" t="s">
        <v>12</v>
      </c>
      <c r="G25" s="23" t="s">
        <v>79</v>
      </c>
      <c r="H25" s="11">
        <v>44564</v>
      </c>
      <c r="I25" s="23"/>
      <c r="J25" s="23"/>
      <c r="K25" s="23" t="s">
        <v>11</v>
      </c>
      <c r="L25" s="22">
        <v>-2</v>
      </c>
      <c r="M25" s="22">
        <v>-349.68</v>
      </c>
      <c r="N25" s="3">
        <v>174.84</v>
      </c>
    </row>
    <row r="26" spans="2:14" s="8" customFormat="1" ht="20.399999999999999" customHeight="1" x14ac:dyDescent="0.4">
      <c r="B26" s="15"/>
      <c r="C26" s="23" t="s">
        <v>10</v>
      </c>
      <c r="D26" s="1" t="s">
        <v>42</v>
      </c>
      <c r="E26" s="1" t="s">
        <v>43</v>
      </c>
      <c r="F26" s="23" t="s">
        <v>67</v>
      </c>
      <c r="G26" s="23" t="s">
        <v>13</v>
      </c>
      <c r="H26" s="11">
        <v>44564</v>
      </c>
      <c r="I26" s="23"/>
      <c r="J26" s="23"/>
      <c r="K26" s="23" t="s">
        <v>11</v>
      </c>
      <c r="L26" s="22">
        <v>10</v>
      </c>
      <c r="M26" s="22">
        <v>1860</v>
      </c>
      <c r="N26" s="3">
        <v>186</v>
      </c>
    </row>
    <row r="27" spans="2:14" s="8" customFormat="1" ht="20.399999999999999" customHeight="1" x14ac:dyDescent="0.4">
      <c r="B27" s="15"/>
      <c r="C27" s="23" t="s">
        <v>10</v>
      </c>
      <c r="D27" s="1" t="s">
        <v>42</v>
      </c>
      <c r="E27" s="1" t="s">
        <v>43</v>
      </c>
      <c r="F27" s="23" t="s">
        <v>71</v>
      </c>
      <c r="G27" s="23" t="s">
        <v>72</v>
      </c>
      <c r="H27" s="11">
        <v>44564</v>
      </c>
      <c r="I27" s="23"/>
      <c r="J27" s="23"/>
      <c r="K27" s="23" t="s">
        <v>11</v>
      </c>
      <c r="L27" s="22">
        <v>-1</v>
      </c>
      <c r="M27" s="22">
        <v>-174.84</v>
      </c>
      <c r="N27" s="3">
        <v>174.84</v>
      </c>
    </row>
    <row r="28" spans="2:14" s="8" customFormat="1" ht="20.399999999999999" customHeight="1" x14ac:dyDescent="0.4">
      <c r="B28" s="15"/>
      <c r="C28" s="23" t="s">
        <v>10</v>
      </c>
      <c r="D28" s="1" t="s">
        <v>44</v>
      </c>
      <c r="E28" s="1" t="s">
        <v>45</v>
      </c>
      <c r="F28" s="23" t="s">
        <v>64</v>
      </c>
      <c r="G28" s="23" t="s">
        <v>74</v>
      </c>
      <c r="H28" s="11">
        <v>44614</v>
      </c>
      <c r="I28" s="23" t="s">
        <v>14</v>
      </c>
      <c r="J28" s="23"/>
      <c r="K28" s="23" t="s">
        <v>11</v>
      </c>
      <c r="L28" s="22">
        <v>-1</v>
      </c>
      <c r="M28" s="22">
        <v>-272.68</v>
      </c>
      <c r="N28" s="3">
        <v>272.68</v>
      </c>
    </row>
    <row r="29" spans="2:14" s="8" customFormat="1" ht="20.399999999999999" customHeight="1" x14ac:dyDescent="0.4">
      <c r="B29" s="15"/>
      <c r="C29" s="23" t="s">
        <v>10</v>
      </c>
      <c r="D29" s="1" t="s">
        <v>44</v>
      </c>
      <c r="E29" s="1" t="s">
        <v>45</v>
      </c>
      <c r="F29" s="23" t="s">
        <v>64</v>
      </c>
      <c r="G29" s="23" t="s">
        <v>74</v>
      </c>
      <c r="H29" s="11">
        <v>44614</v>
      </c>
      <c r="I29" s="23" t="s">
        <v>15</v>
      </c>
      <c r="J29" s="23"/>
      <c r="K29" s="23" t="s">
        <v>11</v>
      </c>
      <c r="L29" s="22">
        <v>-2</v>
      </c>
      <c r="M29" s="22">
        <v>-560</v>
      </c>
      <c r="N29" s="3">
        <v>280</v>
      </c>
    </row>
    <row r="30" spans="2:14" s="8" customFormat="1" ht="20.399999999999999" customHeight="1" x14ac:dyDescent="0.4">
      <c r="B30" s="15"/>
      <c r="C30" s="23" t="s">
        <v>10</v>
      </c>
      <c r="D30" s="1" t="s">
        <v>44</v>
      </c>
      <c r="E30" s="1" t="s">
        <v>45</v>
      </c>
      <c r="F30" s="23" t="s">
        <v>65</v>
      </c>
      <c r="G30" s="23" t="s">
        <v>76</v>
      </c>
      <c r="H30" s="11">
        <v>44638</v>
      </c>
      <c r="I30" s="23" t="s">
        <v>14</v>
      </c>
      <c r="J30" s="23"/>
      <c r="K30" s="23" t="s">
        <v>11</v>
      </c>
      <c r="L30" s="22">
        <v>1</v>
      </c>
      <c r="M30" s="22">
        <v>272.68</v>
      </c>
      <c r="N30" s="3">
        <v>272.68</v>
      </c>
    </row>
    <row r="31" spans="2:14" s="8" customFormat="1" ht="20.399999999999999" customHeight="1" x14ac:dyDescent="0.4">
      <c r="B31" s="15"/>
      <c r="C31" s="23" t="s">
        <v>10</v>
      </c>
      <c r="D31" s="1" t="s">
        <v>44</v>
      </c>
      <c r="E31" s="1" t="s">
        <v>45</v>
      </c>
      <c r="F31" s="23" t="s">
        <v>65</v>
      </c>
      <c r="G31" s="23" t="s">
        <v>76</v>
      </c>
      <c r="H31" s="11">
        <v>44638</v>
      </c>
      <c r="I31" s="23" t="s">
        <v>15</v>
      </c>
      <c r="J31" s="23"/>
      <c r="K31" s="23" t="s">
        <v>11</v>
      </c>
      <c r="L31" s="22">
        <v>2</v>
      </c>
      <c r="M31" s="22">
        <v>560</v>
      </c>
      <c r="N31" s="3">
        <v>280</v>
      </c>
    </row>
    <row r="32" spans="2:14" s="8" customFormat="1" ht="20.399999999999999" customHeight="1" x14ac:dyDescent="0.4">
      <c r="B32" s="15"/>
      <c r="C32" s="23" t="s">
        <v>10</v>
      </c>
      <c r="D32" s="1" t="s">
        <v>44</v>
      </c>
      <c r="E32" s="1" t="s">
        <v>45</v>
      </c>
      <c r="F32" s="23" t="s">
        <v>65</v>
      </c>
      <c r="G32" s="23" t="s">
        <v>76</v>
      </c>
      <c r="H32" s="11">
        <v>44638</v>
      </c>
      <c r="I32" s="23" t="s">
        <v>16</v>
      </c>
      <c r="J32" s="23"/>
      <c r="K32" s="23" t="s">
        <v>11</v>
      </c>
      <c r="L32" s="22">
        <v>1</v>
      </c>
      <c r="M32" s="22">
        <v>280</v>
      </c>
      <c r="N32" s="3">
        <v>280</v>
      </c>
    </row>
    <row r="33" spans="2:14" s="8" customFormat="1" ht="20.399999999999999" customHeight="1" x14ac:dyDescent="0.4">
      <c r="B33" s="15"/>
      <c r="C33" s="23" t="s">
        <v>10</v>
      </c>
      <c r="D33" s="1" t="s">
        <v>44</v>
      </c>
      <c r="E33" s="1" t="s">
        <v>45</v>
      </c>
      <c r="F33" s="23" t="s">
        <v>66</v>
      </c>
      <c r="G33" s="23" t="s">
        <v>77</v>
      </c>
      <c r="H33" s="11">
        <v>44614</v>
      </c>
      <c r="I33" s="23" t="s">
        <v>14</v>
      </c>
      <c r="J33" s="23"/>
      <c r="K33" s="23" t="s">
        <v>11</v>
      </c>
      <c r="L33" s="22">
        <v>-1</v>
      </c>
      <c r="M33" s="22">
        <v>-272.68</v>
      </c>
      <c r="N33" s="3">
        <v>272.68</v>
      </c>
    </row>
    <row r="34" spans="2:14" s="8" customFormat="1" ht="20.399999999999999" customHeight="1" x14ac:dyDescent="0.4">
      <c r="B34" s="15"/>
      <c r="C34" s="23" t="s">
        <v>10</v>
      </c>
      <c r="D34" s="1" t="s">
        <v>44</v>
      </c>
      <c r="E34" s="1" t="s">
        <v>45</v>
      </c>
      <c r="F34" s="23" t="s">
        <v>66</v>
      </c>
      <c r="G34" s="23" t="s">
        <v>77</v>
      </c>
      <c r="H34" s="11">
        <v>44614</v>
      </c>
      <c r="I34" s="23" t="s">
        <v>15</v>
      </c>
      <c r="J34" s="23"/>
      <c r="K34" s="23" t="s">
        <v>11</v>
      </c>
      <c r="L34" s="22">
        <v>-2</v>
      </c>
      <c r="M34" s="22">
        <v>-560</v>
      </c>
      <c r="N34" s="3">
        <v>280</v>
      </c>
    </row>
    <row r="35" spans="2:14" s="8" customFormat="1" ht="20.399999999999999" customHeight="1" x14ac:dyDescent="0.4">
      <c r="B35" s="15"/>
      <c r="C35" s="23" t="s">
        <v>10</v>
      </c>
      <c r="D35" s="1" t="s">
        <v>44</v>
      </c>
      <c r="E35" s="1" t="s">
        <v>45</v>
      </c>
      <c r="F35" s="23" t="s">
        <v>66</v>
      </c>
      <c r="G35" s="23" t="s">
        <v>77</v>
      </c>
      <c r="H35" s="11">
        <v>44614</v>
      </c>
      <c r="I35" s="23" t="s">
        <v>16</v>
      </c>
      <c r="J35" s="23"/>
      <c r="K35" s="23" t="s">
        <v>11</v>
      </c>
      <c r="L35" s="22">
        <v>-1</v>
      </c>
      <c r="M35" s="22">
        <v>-280</v>
      </c>
      <c r="N35" s="3">
        <v>280</v>
      </c>
    </row>
    <row r="36" spans="2:14" s="8" customFormat="1" ht="20.399999999999999" customHeight="1" x14ac:dyDescent="0.4">
      <c r="B36" s="15"/>
      <c r="C36" s="23" t="s">
        <v>10</v>
      </c>
      <c r="D36" s="1" t="s">
        <v>44</v>
      </c>
      <c r="E36" s="1" t="s">
        <v>45</v>
      </c>
      <c r="F36" s="23" t="s">
        <v>80</v>
      </c>
      <c r="G36" s="23" t="s">
        <v>81</v>
      </c>
      <c r="H36" s="11">
        <v>44565</v>
      </c>
      <c r="I36" s="23" t="s">
        <v>14</v>
      </c>
      <c r="J36" s="23"/>
      <c r="K36" s="23" t="s">
        <v>11</v>
      </c>
      <c r="L36" s="22">
        <v>5</v>
      </c>
      <c r="M36" s="22">
        <v>1041.1500000000001</v>
      </c>
      <c r="N36" s="3">
        <v>208.23</v>
      </c>
    </row>
    <row r="37" spans="2:14" s="8" customFormat="1" ht="20.399999999999999" customHeight="1" x14ac:dyDescent="0.4">
      <c r="B37" s="15"/>
      <c r="C37" s="23" t="s">
        <v>10</v>
      </c>
      <c r="D37" s="1" t="s">
        <v>44</v>
      </c>
      <c r="E37" s="1" t="s">
        <v>45</v>
      </c>
      <c r="F37" s="23" t="s">
        <v>67</v>
      </c>
      <c r="G37" s="23" t="s">
        <v>13</v>
      </c>
      <c r="H37" s="11">
        <v>44564</v>
      </c>
      <c r="I37" s="23" t="s">
        <v>14</v>
      </c>
      <c r="J37" s="23"/>
      <c r="K37" s="23" t="s">
        <v>11</v>
      </c>
      <c r="L37" s="22">
        <v>44</v>
      </c>
      <c r="M37" s="22">
        <v>12320</v>
      </c>
      <c r="N37" s="3">
        <v>280</v>
      </c>
    </row>
    <row r="38" spans="2:14" s="8" customFormat="1" ht="20.399999999999999" customHeight="1" x14ac:dyDescent="0.4">
      <c r="B38" s="15"/>
      <c r="C38" s="23" t="s">
        <v>10</v>
      </c>
      <c r="D38" s="1" t="s">
        <v>44</v>
      </c>
      <c r="E38" s="1" t="s">
        <v>45</v>
      </c>
      <c r="F38" s="23" t="s">
        <v>67</v>
      </c>
      <c r="G38" s="23" t="s">
        <v>13</v>
      </c>
      <c r="H38" s="11">
        <v>44564</v>
      </c>
      <c r="I38" s="23" t="s">
        <v>15</v>
      </c>
      <c r="J38" s="23"/>
      <c r="K38" s="23" t="s">
        <v>11</v>
      </c>
      <c r="L38" s="22">
        <v>28</v>
      </c>
      <c r="M38" s="22">
        <v>7840</v>
      </c>
      <c r="N38" s="3">
        <v>280</v>
      </c>
    </row>
    <row r="39" spans="2:14" s="8" customFormat="1" ht="20.399999999999999" customHeight="1" x14ac:dyDescent="0.4">
      <c r="B39" s="15"/>
      <c r="C39" s="23" t="s">
        <v>10</v>
      </c>
      <c r="D39" s="1" t="s">
        <v>44</v>
      </c>
      <c r="E39" s="1" t="s">
        <v>45</v>
      </c>
      <c r="F39" s="23" t="s">
        <v>67</v>
      </c>
      <c r="G39" s="23" t="s">
        <v>13</v>
      </c>
      <c r="H39" s="11">
        <v>44564</v>
      </c>
      <c r="I39" s="23" t="s">
        <v>16</v>
      </c>
      <c r="J39" s="23"/>
      <c r="K39" s="23" t="s">
        <v>11</v>
      </c>
      <c r="L39" s="22">
        <v>17</v>
      </c>
      <c r="M39" s="22">
        <v>4760</v>
      </c>
      <c r="N39" s="3">
        <v>280</v>
      </c>
    </row>
    <row r="40" spans="2:14" s="8" customFormat="1" ht="20.399999999999999" customHeight="1" x14ac:dyDescent="0.4">
      <c r="B40" s="15"/>
      <c r="C40" s="23" t="s">
        <v>10</v>
      </c>
      <c r="D40" s="1" t="s">
        <v>46</v>
      </c>
      <c r="E40" s="1" t="s">
        <v>47</v>
      </c>
      <c r="F40" s="23" t="s">
        <v>64</v>
      </c>
      <c r="G40" s="23" t="s">
        <v>75</v>
      </c>
      <c r="H40" s="11">
        <v>44578</v>
      </c>
      <c r="I40" s="23"/>
      <c r="J40" s="23"/>
      <c r="K40" s="23" t="s">
        <v>11</v>
      </c>
      <c r="L40" s="22">
        <v>10</v>
      </c>
      <c r="M40" s="22">
        <v>2428.8000000000002</v>
      </c>
      <c r="N40" s="3">
        <v>242.88</v>
      </c>
    </row>
    <row r="41" spans="2:14" s="8" customFormat="1" ht="20.399999999999999" customHeight="1" x14ac:dyDescent="0.4">
      <c r="B41" s="15"/>
      <c r="C41" s="23" t="s">
        <v>10</v>
      </c>
      <c r="D41" s="1" t="s">
        <v>46</v>
      </c>
      <c r="E41" s="1" t="s">
        <v>47</v>
      </c>
      <c r="F41" s="23" t="s">
        <v>82</v>
      </c>
      <c r="G41" s="23" t="s">
        <v>83</v>
      </c>
      <c r="H41" s="11">
        <v>44576</v>
      </c>
      <c r="I41" s="23"/>
      <c r="J41" s="23"/>
      <c r="K41" s="23" t="s">
        <v>11</v>
      </c>
      <c r="L41" s="22">
        <v>0</v>
      </c>
      <c r="M41" s="22">
        <v>0</v>
      </c>
      <c r="N41" s="3">
        <v>0</v>
      </c>
    </row>
    <row r="42" spans="2:14" s="8" customFormat="1" ht="20.399999999999999" customHeight="1" x14ac:dyDescent="0.4">
      <c r="B42" s="15"/>
      <c r="C42" s="23" t="s">
        <v>10</v>
      </c>
      <c r="D42" s="1" t="s">
        <v>46</v>
      </c>
      <c r="E42" s="1" t="s">
        <v>47</v>
      </c>
      <c r="F42" s="23" t="s">
        <v>67</v>
      </c>
      <c r="G42" s="23" t="s">
        <v>13</v>
      </c>
      <c r="H42" s="11">
        <v>44564</v>
      </c>
      <c r="I42" s="23"/>
      <c r="J42" s="23"/>
      <c r="K42" s="23" t="s">
        <v>11</v>
      </c>
      <c r="L42" s="22">
        <v>25</v>
      </c>
      <c r="M42" s="22">
        <v>6900</v>
      </c>
      <c r="N42" s="3">
        <v>276</v>
      </c>
    </row>
    <row r="43" spans="2:14" s="8" customFormat="1" ht="20.399999999999999" customHeight="1" x14ac:dyDescent="0.4">
      <c r="B43" s="15"/>
      <c r="C43" s="23" t="s">
        <v>10</v>
      </c>
      <c r="D43" s="1" t="s">
        <v>48</v>
      </c>
      <c r="E43" s="1" t="s">
        <v>49</v>
      </c>
      <c r="F43" s="23" t="s">
        <v>82</v>
      </c>
      <c r="G43" s="23" t="s">
        <v>83</v>
      </c>
      <c r="H43" s="11">
        <v>44576</v>
      </c>
      <c r="I43" s="23" t="s">
        <v>17</v>
      </c>
      <c r="J43" s="23"/>
      <c r="K43" s="23" t="s">
        <v>11</v>
      </c>
      <c r="L43" s="22">
        <v>0</v>
      </c>
      <c r="M43" s="22">
        <v>0</v>
      </c>
      <c r="N43" s="3">
        <v>0</v>
      </c>
    </row>
    <row r="44" spans="2:14" s="8" customFormat="1" ht="20.399999999999999" customHeight="1" x14ac:dyDescent="0.4">
      <c r="B44" s="15"/>
      <c r="C44" s="23" t="s">
        <v>10</v>
      </c>
      <c r="D44" s="1" t="s">
        <v>48</v>
      </c>
      <c r="E44" s="1" t="s">
        <v>49</v>
      </c>
      <c r="F44" s="23" t="s">
        <v>12</v>
      </c>
      <c r="G44" s="23" t="s">
        <v>79</v>
      </c>
      <c r="H44" s="11">
        <v>44564</v>
      </c>
      <c r="I44" s="23" t="s">
        <v>17</v>
      </c>
      <c r="J44" s="23"/>
      <c r="K44" s="23" t="s">
        <v>11</v>
      </c>
      <c r="L44" s="22">
        <v>-2</v>
      </c>
      <c r="M44" s="22">
        <v>-230</v>
      </c>
      <c r="N44" s="3">
        <v>115</v>
      </c>
    </row>
    <row r="45" spans="2:14" s="8" customFormat="1" ht="20.399999999999999" customHeight="1" x14ac:dyDescent="0.4">
      <c r="B45" s="15"/>
      <c r="C45" s="23" t="s">
        <v>10</v>
      </c>
      <c r="D45" s="1" t="s">
        <v>48</v>
      </c>
      <c r="E45" s="1" t="s">
        <v>49</v>
      </c>
      <c r="F45" s="23" t="s">
        <v>12</v>
      </c>
      <c r="G45" s="23" t="s">
        <v>79</v>
      </c>
      <c r="H45" s="11">
        <v>44564</v>
      </c>
      <c r="I45" s="23" t="s">
        <v>84</v>
      </c>
      <c r="J45" s="23"/>
      <c r="K45" s="23" t="s">
        <v>11</v>
      </c>
      <c r="L45" s="22">
        <v>-2</v>
      </c>
      <c r="M45" s="22">
        <v>-230</v>
      </c>
      <c r="N45" s="3">
        <v>115</v>
      </c>
    </row>
    <row r="46" spans="2:14" s="8" customFormat="1" ht="20.399999999999999" customHeight="1" x14ac:dyDescent="0.4">
      <c r="B46" s="15"/>
      <c r="C46" s="23" t="s">
        <v>10</v>
      </c>
      <c r="D46" s="1" t="s">
        <v>48</v>
      </c>
      <c r="E46" s="1" t="s">
        <v>49</v>
      </c>
      <c r="F46" s="23" t="s">
        <v>67</v>
      </c>
      <c r="G46" s="23" t="s">
        <v>13</v>
      </c>
      <c r="H46" s="11">
        <v>44564</v>
      </c>
      <c r="I46" s="23" t="s">
        <v>17</v>
      </c>
      <c r="J46" s="23"/>
      <c r="K46" s="23" t="s">
        <v>11</v>
      </c>
      <c r="L46" s="22">
        <v>25</v>
      </c>
      <c r="M46" s="22">
        <v>2875</v>
      </c>
      <c r="N46" s="3">
        <v>115</v>
      </c>
    </row>
    <row r="47" spans="2:14" s="8" customFormat="1" ht="20.399999999999999" customHeight="1" x14ac:dyDescent="0.4">
      <c r="B47" s="15"/>
      <c r="C47" s="23" t="s">
        <v>10</v>
      </c>
      <c r="D47" s="1" t="s">
        <v>48</v>
      </c>
      <c r="E47" s="1" t="s">
        <v>49</v>
      </c>
      <c r="F47" s="23" t="s">
        <v>67</v>
      </c>
      <c r="G47" s="23" t="s">
        <v>13</v>
      </c>
      <c r="H47" s="11">
        <v>44564</v>
      </c>
      <c r="I47" s="23" t="s">
        <v>17</v>
      </c>
      <c r="J47" s="23"/>
      <c r="K47" s="23" t="s">
        <v>11</v>
      </c>
      <c r="L47" s="22">
        <v>41</v>
      </c>
      <c r="M47" s="22">
        <v>5371</v>
      </c>
      <c r="N47" s="3">
        <v>131</v>
      </c>
    </row>
    <row r="48" spans="2:14" s="8" customFormat="1" ht="20.399999999999999" customHeight="1" x14ac:dyDescent="0.4">
      <c r="B48" s="15"/>
      <c r="C48" s="23" t="s">
        <v>10</v>
      </c>
      <c r="D48" s="1" t="s">
        <v>48</v>
      </c>
      <c r="E48" s="1" t="s">
        <v>49</v>
      </c>
      <c r="F48" s="23" t="s">
        <v>67</v>
      </c>
      <c r="G48" s="23" t="s">
        <v>13</v>
      </c>
      <c r="H48" s="11">
        <v>44564</v>
      </c>
      <c r="I48" s="23" t="s">
        <v>18</v>
      </c>
      <c r="J48" s="23"/>
      <c r="K48" s="23" t="s">
        <v>11</v>
      </c>
      <c r="L48" s="22">
        <v>25</v>
      </c>
      <c r="M48" s="22">
        <v>2875</v>
      </c>
      <c r="N48" s="3">
        <v>115</v>
      </c>
    </row>
    <row r="49" spans="2:16" s="8" customFormat="1" ht="20.399999999999999" customHeight="1" x14ac:dyDescent="0.4">
      <c r="B49" s="15"/>
      <c r="C49" s="23" t="s">
        <v>10</v>
      </c>
      <c r="D49" s="1" t="s">
        <v>48</v>
      </c>
      <c r="E49" s="1" t="s">
        <v>49</v>
      </c>
      <c r="F49" s="23" t="s">
        <v>67</v>
      </c>
      <c r="G49" s="23" t="s">
        <v>13</v>
      </c>
      <c r="H49" s="11">
        <v>44564</v>
      </c>
      <c r="I49" s="23" t="s">
        <v>18</v>
      </c>
      <c r="J49" s="23"/>
      <c r="K49" s="23" t="s">
        <v>11</v>
      </c>
      <c r="L49" s="22">
        <v>30</v>
      </c>
      <c r="M49" s="22">
        <v>3930</v>
      </c>
      <c r="N49" s="3">
        <v>131</v>
      </c>
    </row>
    <row r="50" spans="2:16" s="8" customFormat="1" ht="20.399999999999999" customHeight="1" x14ac:dyDescent="0.4">
      <c r="B50" s="15"/>
      <c r="C50" s="23" t="s">
        <v>10</v>
      </c>
      <c r="D50" s="1" t="s">
        <v>48</v>
      </c>
      <c r="E50" s="1" t="s">
        <v>49</v>
      </c>
      <c r="F50" s="23" t="s">
        <v>67</v>
      </c>
      <c r="G50" s="23" t="s">
        <v>13</v>
      </c>
      <c r="H50" s="11">
        <v>44564</v>
      </c>
      <c r="I50" s="23" t="s">
        <v>84</v>
      </c>
      <c r="J50" s="23"/>
      <c r="K50" s="23" t="s">
        <v>11</v>
      </c>
      <c r="L50" s="22">
        <v>25</v>
      </c>
      <c r="M50" s="22">
        <v>2875</v>
      </c>
      <c r="N50" s="3">
        <v>115</v>
      </c>
    </row>
    <row r="51" spans="2:16" s="8" customFormat="1" ht="20.399999999999999" customHeight="1" x14ac:dyDescent="0.4">
      <c r="B51" s="15"/>
      <c r="C51" s="23" t="s">
        <v>10</v>
      </c>
      <c r="D51" s="1" t="s">
        <v>48</v>
      </c>
      <c r="E51" s="1" t="s">
        <v>49</v>
      </c>
      <c r="F51" s="23" t="s">
        <v>67</v>
      </c>
      <c r="G51" s="23" t="s">
        <v>13</v>
      </c>
      <c r="H51" s="11">
        <v>44564</v>
      </c>
      <c r="I51" s="23" t="s">
        <v>84</v>
      </c>
      <c r="J51" s="23"/>
      <c r="K51" s="23" t="s">
        <v>11</v>
      </c>
      <c r="L51" s="22">
        <v>60</v>
      </c>
      <c r="M51" s="22">
        <v>7860</v>
      </c>
      <c r="N51" s="3">
        <v>131</v>
      </c>
    </row>
    <row r="52" spans="2:16" s="8" customFormat="1" ht="20.399999999999999" customHeight="1" x14ac:dyDescent="0.4">
      <c r="B52" s="15"/>
      <c r="C52" s="23" t="s">
        <v>10</v>
      </c>
      <c r="D52" s="1" t="s">
        <v>85</v>
      </c>
      <c r="E52" s="1" t="s">
        <v>86</v>
      </c>
      <c r="F52" s="23" t="s">
        <v>64</v>
      </c>
      <c r="G52" s="23" t="s">
        <v>87</v>
      </c>
      <c r="H52" s="11">
        <v>44576</v>
      </c>
      <c r="I52" s="23"/>
      <c r="J52" s="23"/>
      <c r="K52" s="23" t="s">
        <v>11</v>
      </c>
      <c r="L52" s="22">
        <v>15</v>
      </c>
      <c r="M52" s="22">
        <v>1680</v>
      </c>
      <c r="N52" s="3">
        <v>112</v>
      </c>
    </row>
    <row r="53" spans="2:16" s="8" customFormat="1" ht="20.399999999999999" customHeight="1" x14ac:dyDescent="0.4">
      <c r="B53" s="15"/>
      <c r="C53" s="23" t="s">
        <v>10</v>
      </c>
      <c r="D53" s="1" t="s">
        <v>50</v>
      </c>
      <c r="E53" s="1" t="s">
        <v>51</v>
      </c>
      <c r="F53" s="23" t="s">
        <v>67</v>
      </c>
      <c r="G53" s="23" t="s">
        <v>13</v>
      </c>
      <c r="H53" s="11">
        <v>44564</v>
      </c>
      <c r="I53" s="23"/>
      <c r="J53" s="23"/>
      <c r="K53" s="23" t="s">
        <v>11</v>
      </c>
      <c r="L53" s="22">
        <v>120</v>
      </c>
      <c r="M53" s="22">
        <v>720</v>
      </c>
      <c r="N53" s="3">
        <v>6</v>
      </c>
    </row>
    <row r="54" spans="2:16" s="8" customFormat="1" ht="20.399999999999999" customHeight="1" x14ac:dyDescent="0.4">
      <c r="B54" s="15"/>
      <c r="C54" s="23" t="s">
        <v>10</v>
      </c>
      <c r="D54" s="1" t="s">
        <v>88</v>
      </c>
      <c r="E54" s="1" t="s">
        <v>89</v>
      </c>
      <c r="F54" s="23" t="s">
        <v>66</v>
      </c>
      <c r="G54" s="23" t="s">
        <v>90</v>
      </c>
      <c r="H54" s="11">
        <v>44607</v>
      </c>
      <c r="I54" s="23"/>
      <c r="J54" s="23"/>
      <c r="K54" s="23" t="s">
        <v>11</v>
      </c>
      <c r="L54" s="22">
        <v>-1</v>
      </c>
      <c r="M54" s="22">
        <v>-510</v>
      </c>
      <c r="N54" s="3">
        <v>510</v>
      </c>
    </row>
    <row r="55" spans="2:16" s="8" customFormat="1" ht="20.399999999999999" customHeight="1" x14ac:dyDescent="0.4">
      <c r="B55" s="15"/>
      <c r="C55" s="23" t="s">
        <v>10</v>
      </c>
      <c r="D55" s="1" t="s">
        <v>88</v>
      </c>
      <c r="E55" s="1" t="s">
        <v>89</v>
      </c>
      <c r="F55" s="23" t="s">
        <v>67</v>
      </c>
      <c r="G55" s="23" t="s">
        <v>13</v>
      </c>
      <c r="H55" s="11">
        <v>44564</v>
      </c>
      <c r="I55" s="23"/>
      <c r="J55" s="23"/>
      <c r="K55" s="23" t="s">
        <v>11</v>
      </c>
      <c r="L55" s="22">
        <v>35</v>
      </c>
      <c r="M55" s="22">
        <v>17850</v>
      </c>
      <c r="N55" s="3">
        <v>510</v>
      </c>
      <c r="P55" s="22"/>
    </row>
    <row r="56" spans="2:16" s="8" customFormat="1" ht="20.399999999999999" customHeight="1" x14ac:dyDescent="0.4">
      <c r="B56" s="15"/>
      <c r="C56" s="23" t="s">
        <v>10</v>
      </c>
      <c r="D56" s="1" t="s">
        <v>91</v>
      </c>
      <c r="E56" s="1" t="s">
        <v>92</v>
      </c>
      <c r="F56" s="23" t="s">
        <v>67</v>
      </c>
      <c r="G56" s="23" t="s">
        <v>13</v>
      </c>
      <c r="H56" s="11">
        <v>44564</v>
      </c>
      <c r="I56" s="23"/>
      <c r="J56" s="23"/>
      <c r="K56" s="23" t="s">
        <v>11</v>
      </c>
      <c r="L56" s="22">
        <v>120</v>
      </c>
      <c r="M56" s="22">
        <v>2592</v>
      </c>
      <c r="N56" s="3">
        <v>21.6</v>
      </c>
    </row>
    <row r="57" spans="2:16" s="8" customFormat="1" ht="20.399999999999999" customHeight="1" x14ac:dyDescent="0.4">
      <c r="B57" s="15"/>
      <c r="C57" s="23" t="s">
        <v>10</v>
      </c>
      <c r="D57" s="1" t="s">
        <v>93</v>
      </c>
      <c r="E57" s="1" t="s">
        <v>94</v>
      </c>
      <c r="F57" s="23" t="s">
        <v>67</v>
      </c>
      <c r="G57" s="23" t="s">
        <v>13</v>
      </c>
      <c r="H57" s="11">
        <v>44564</v>
      </c>
      <c r="I57" s="23"/>
      <c r="J57" s="23"/>
      <c r="K57" s="23" t="s">
        <v>11</v>
      </c>
      <c r="L57" s="22">
        <v>40</v>
      </c>
      <c r="M57" s="22">
        <v>18320</v>
      </c>
      <c r="N57" s="3">
        <v>458</v>
      </c>
    </row>
    <row r="58" spans="2:16" s="8" customFormat="1" ht="20.399999999999999" customHeight="1" x14ac:dyDescent="0.4">
      <c r="B58" s="15"/>
      <c r="C58" s="23" t="s">
        <v>10</v>
      </c>
      <c r="D58" s="1" t="s">
        <v>95</v>
      </c>
      <c r="E58" s="1" t="s">
        <v>96</v>
      </c>
      <c r="F58" s="23" t="s">
        <v>67</v>
      </c>
      <c r="G58" s="23" t="s">
        <v>13</v>
      </c>
      <c r="H58" s="11">
        <v>44564</v>
      </c>
      <c r="I58" s="23"/>
      <c r="J58" s="23"/>
      <c r="K58" s="23" t="s">
        <v>11</v>
      </c>
      <c r="L58" s="22">
        <v>70</v>
      </c>
      <c r="M58" s="22">
        <v>14210</v>
      </c>
      <c r="N58" s="3">
        <v>203</v>
      </c>
    </row>
    <row r="59" spans="2:16" s="8" customFormat="1" ht="20.399999999999999" customHeight="1" x14ac:dyDescent="0.4">
      <c r="B59" s="15"/>
      <c r="C59" s="23" t="s">
        <v>10</v>
      </c>
      <c r="D59" s="1" t="s">
        <v>97</v>
      </c>
      <c r="E59" s="1" t="s">
        <v>98</v>
      </c>
      <c r="F59" s="23" t="s">
        <v>67</v>
      </c>
      <c r="G59" s="23" t="s">
        <v>13</v>
      </c>
      <c r="H59" s="11">
        <v>44564</v>
      </c>
      <c r="I59" s="23"/>
      <c r="J59" s="23"/>
      <c r="K59" s="23" t="s">
        <v>11</v>
      </c>
      <c r="L59" s="22">
        <v>100</v>
      </c>
      <c r="M59" s="22">
        <v>7000</v>
      </c>
      <c r="N59" s="3">
        <v>70</v>
      </c>
    </row>
    <row r="60" spans="2:16" s="8" customFormat="1" ht="20.399999999999999" customHeight="1" x14ac:dyDescent="0.4">
      <c r="B60" s="15"/>
      <c r="C60" s="23" t="s">
        <v>10</v>
      </c>
      <c r="D60" s="1" t="s">
        <v>99</v>
      </c>
      <c r="E60" s="1" t="s">
        <v>100</v>
      </c>
      <c r="F60" s="23" t="s">
        <v>67</v>
      </c>
      <c r="G60" s="23" t="s">
        <v>13</v>
      </c>
      <c r="H60" s="11">
        <v>44564</v>
      </c>
      <c r="I60" s="23"/>
      <c r="J60" s="23"/>
      <c r="K60" s="23" t="s">
        <v>11</v>
      </c>
      <c r="L60" s="22">
        <v>100</v>
      </c>
      <c r="M60" s="22">
        <v>5600</v>
      </c>
      <c r="N60" s="3">
        <v>56</v>
      </c>
    </row>
    <row r="61" spans="2:16" s="8" customFormat="1" ht="20.399999999999999" customHeight="1" x14ac:dyDescent="0.4">
      <c r="B61" s="15"/>
      <c r="C61" s="23" t="s">
        <v>10</v>
      </c>
      <c r="D61" s="1" t="s">
        <v>101</v>
      </c>
      <c r="E61" s="1" t="s">
        <v>102</v>
      </c>
      <c r="F61" s="23"/>
      <c r="G61" s="23" t="s">
        <v>103</v>
      </c>
      <c r="H61" s="11">
        <v>44629</v>
      </c>
      <c r="I61" s="23"/>
      <c r="J61" s="23"/>
      <c r="K61" s="23" t="s">
        <v>11</v>
      </c>
      <c r="L61" s="22">
        <v>-2</v>
      </c>
      <c r="M61" s="22">
        <v>-10</v>
      </c>
      <c r="N61" s="3">
        <v>5</v>
      </c>
    </row>
    <row r="62" spans="2:16" s="8" customFormat="1" ht="20.399999999999999" customHeight="1" x14ac:dyDescent="0.4">
      <c r="B62" s="15"/>
      <c r="C62" s="23" t="s">
        <v>10</v>
      </c>
      <c r="D62" s="1" t="s">
        <v>101</v>
      </c>
      <c r="E62" s="1" t="s">
        <v>102</v>
      </c>
      <c r="F62" s="23" t="s">
        <v>67</v>
      </c>
      <c r="G62" s="23" t="s">
        <v>13</v>
      </c>
      <c r="H62" s="11">
        <v>44564</v>
      </c>
      <c r="I62" s="23"/>
      <c r="J62" s="23"/>
      <c r="K62" s="23" t="s">
        <v>11</v>
      </c>
      <c r="L62" s="22">
        <v>20</v>
      </c>
      <c r="M62" s="22">
        <v>100</v>
      </c>
      <c r="N62" s="3">
        <v>5</v>
      </c>
    </row>
    <row r="63" spans="2:16" s="8" customFormat="1" ht="20.399999999999999" customHeight="1" x14ac:dyDescent="0.4">
      <c r="B63" s="15"/>
      <c r="C63" s="23" t="s">
        <v>10</v>
      </c>
      <c r="D63" s="1" t="s">
        <v>104</v>
      </c>
      <c r="E63" s="1" t="s">
        <v>105</v>
      </c>
      <c r="F63" s="23" t="s">
        <v>67</v>
      </c>
      <c r="G63" s="23" t="s">
        <v>13</v>
      </c>
      <c r="H63" s="11">
        <v>44564</v>
      </c>
      <c r="I63" s="23"/>
      <c r="J63" s="23"/>
      <c r="K63" s="23" t="s">
        <v>11</v>
      </c>
      <c r="L63" s="22">
        <v>10</v>
      </c>
      <c r="M63" s="22">
        <v>1000</v>
      </c>
      <c r="N63" s="3">
        <v>100</v>
      </c>
    </row>
    <row r="64" spans="2:16" s="8" customFormat="1" ht="20.399999999999999" customHeight="1" x14ac:dyDescent="0.4">
      <c r="B64" s="15"/>
      <c r="C64" s="23" t="s">
        <v>10</v>
      </c>
      <c r="D64" s="1" t="s">
        <v>106</v>
      </c>
      <c r="E64" s="1" t="s">
        <v>107</v>
      </c>
      <c r="F64" s="23"/>
      <c r="G64" s="23" t="s">
        <v>103</v>
      </c>
      <c r="H64" s="11">
        <v>44624</v>
      </c>
      <c r="I64" s="23"/>
      <c r="J64" s="23"/>
      <c r="K64" s="23" t="s">
        <v>11</v>
      </c>
      <c r="L64" s="22">
        <v>-1</v>
      </c>
      <c r="M64" s="22">
        <v>-25</v>
      </c>
      <c r="N64" s="3">
        <v>25</v>
      </c>
    </row>
    <row r="65" spans="2:14" s="8" customFormat="1" ht="20.399999999999999" customHeight="1" x14ac:dyDescent="0.4">
      <c r="B65" s="15"/>
      <c r="C65" s="23" t="s">
        <v>10</v>
      </c>
      <c r="D65" s="1" t="s">
        <v>106</v>
      </c>
      <c r="E65" s="1" t="s">
        <v>107</v>
      </c>
      <c r="F65" s="23" t="s">
        <v>67</v>
      </c>
      <c r="G65" s="23" t="s">
        <v>13</v>
      </c>
      <c r="H65" s="11">
        <v>44564</v>
      </c>
      <c r="I65" s="23"/>
      <c r="J65" s="23"/>
      <c r="K65" s="23" t="s">
        <v>11</v>
      </c>
      <c r="L65" s="22">
        <v>15</v>
      </c>
      <c r="M65" s="22">
        <v>375</v>
      </c>
      <c r="N65" s="3">
        <v>25</v>
      </c>
    </row>
    <row r="66" spans="2:14" s="8" customFormat="1" ht="20.399999999999999" customHeight="1" x14ac:dyDescent="0.4">
      <c r="B66" s="15"/>
      <c r="C66" s="23" t="s">
        <v>10</v>
      </c>
      <c r="D66" s="1" t="s">
        <v>52</v>
      </c>
      <c r="E66" s="1" t="s">
        <v>53</v>
      </c>
      <c r="F66" s="23"/>
      <c r="G66" s="23" t="s">
        <v>103</v>
      </c>
      <c r="H66" s="11">
        <v>44624</v>
      </c>
      <c r="I66" s="23"/>
      <c r="J66" s="23"/>
      <c r="K66" s="23" t="s">
        <v>11</v>
      </c>
      <c r="L66" s="22">
        <v>-5</v>
      </c>
      <c r="M66" s="22">
        <v>-2.5</v>
      </c>
      <c r="N66" s="3">
        <v>0.5</v>
      </c>
    </row>
    <row r="67" spans="2:14" s="8" customFormat="1" ht="20.399999999999999" customHeight="1" x14ac:dyDescent="0.4">
      <c r="B67" s="15"/>
      <c r="C67" s="23" t="s">
        <v>10</v>
      </c>
      <c r="D67" s="1" t="s">
        <v>52</v>
      </c>
      <c r="E67" s="1" t="s">
        <v>53</v>
      </c>
      <c r="F67" s="23" t="s">
        <v>67</v>
      </c>
      <c r="G67" s="23" t="s">
        <v>13</v>
      </c>
      <c r="H67" s="11">
        <v>44564</v>
      </c>
      <c r="I67" s="23"/>
      <c r="J67" s="23"/>
      <c r="K67" s="23" t="s">
        <v>11</v>
      </c>
      <c r="L67" s="22">
        <v>100</v>
      </c>
      <c r="M67" s="22">
        <v>50</v>
      </c>
      <c r="N67" s="3">
        <v>0.5</v>
      </c>
    </row>
    <row r="68" spans="2:14" s="8" customFormat="1" ht="20.399999999999999" customHeight="1" x14ac:dyDescent="0.4">
      <c r="B68" s="15"/>
      <c r="C68" s="23" t="s">
        <v>10</v>
      </c>
      <c r="D68" s="1" t="s">
        <v>108</v>
      </c>
      <c r="E68" s="1" t="s">
        <v>109</v>
      </c>
      <c r="F68" s="23" t="s">
        <v>67</v>
      </c>
      <c r="G68" s="23" t="s">
        <v>13</v>
      </c>
      <c r="H68" s="11">
        <v>44564</v>
      </c>
      <c r="I68" s="23"/>
      <c r="J68" s="23" t="s">
        <v>110</v>
      </c>
      <c r="K68" s="23" t="s">
        <v>111</v>
      </c>
      <c r="L68" s="22">
        <v>5</v>
      </c>
      <c r="M68" s="22">
        <v>336250</v>
      </c>
      <c r="N68" s="3">
        <v>67250</v>
      </c>
    </row>
    <row r="69" spans="2:14" s="8" customFormat="1" ht="20.399999999999999" customHeight="1" x14ac:dyDescent="0.4">
      <c r="B69" s="15"/>
      <c r="C69" s="23" t="s">
        <v>10</v>
      </c>
      <c r="D69" s="1" t="s">
        <v>108</v>
      </c>
      <c r="E69" s="1" t="s">
        <v>109</v>
      </c>
      <c r="F69" s="23" t="s">
        <v>67</v>
      </c>
      <c r="G69" s="23" t="s">
        <v>13</v>
      </c>
      <c r="H69" s="11">
        <v>44564</v>
      </c>
      <c r="I69" s="23"/>
      <c r="J69" s="23" t="s">
        <v>112</v>
      </c>
      <c r="K69" s="23" t="s">
        <v>111</v>
      </c>
      <c r="L69" s="22">
        <v>3</v>
      </c>
      <c r="M69" s="22">
        <v>201750</v>
      </c>
      <c r="N69" s="3">
        <v>67250</v>
      </c>
    </row>
    <row r="70" spans="2:14" s="8" customFormat="1" ht="20.399999999999999" customHeight="1" x14ac:dyDescent="0.4">
      <c r="B70" s="15"/>
      <c r="C70" s="23" t="s">
        <v>10</v>
      </c>
      <c r="D70" s="1" t="s">
        <v>54</v>
      </c>
      <c r="E70" s="1" t="s">
        <v>55</v>
      </c>
      <c r="F70" s="23" t="s">
        <v>113</v>
      </c>
      <c r="G70" s="23" t="s">
        <v>114</v>
      </c>
      <c r="H70" s="11">
        <v>44564</v>
      </c>
      <c r="I70" s="23"/>
      <c r="J70" s="23" t="s">
        <v>115</v>
      </c>
      <c r="K70" s="23" t="s">
        <v>19</v>
      </c>
      <c r="L70" s="22">
        <v>1</v>
      </c>
      <c r="M70" s="22">
        <v>193.84</v>
      </c>
      <c r="N70" s="3">
        <v>193.84</v>
      </c>
    </row>
    <row r="71" spans="2:14" s="8" customFormat="1" ht="20.399999999999999" customHeight="1" x14ac:dyDescent="0.4">
      <c r="B71" s="15"/>
      <c r="C71" s="23" t="s">
        <v>10</v>
      </c>
      <c r="D71" s="1" t="s">
        <v>54</v>
      </c>
      <c r="E71" s="1" t="s">
        <v>55</v>
      </c>
      <c r="F71" s="23" t="s">
        <v>113</v>
      </c>
      <c r="G71" s="23" t="s">
        <v>114</v>
      </c>
      <c r="H71" s="11">
        <v>44564</v>
      </c>
      <c r="I71" s="23"/>
      <c r="J71" s="23" t="s">
        <v>116</v>
      </c>
      <c r="K71" s="23" t="s">
        <v>19</v>
      </c>
      <c r="L71" s="22">
        <v>1</v>
      </c>
      <c r="M71" s="22">
        <v>193.84</v>
      </c>
      <c r="N71" s="3">
        <v>193.84</v>
      </c>
    </row>
    <row r="72" spans="2:14" s="8" customFormat="1" ht="20.399999999999999" customHeight="1" x14ac:dyDescent="0.4">
      <c r="B72" s="15"/>
      <c r="C72" s="23" t="s">
        <v>10</v>
      </c>
      <c r="D72" s="1" t="s">
        <v>117</v>
      </c>
      <c r="E72" s="1" t="s">
        <v>118</v>
      </c>
      <c r="F72" s="23" t="s">
        <v>80</v>
      </c>
      <c r="G72" s="23" t="s">
        <v>119</v>
      </c>
      <c r="H72" s="11">
        <v>44576</v>
      </c>
      <c r="I72" s="23"/>
      <c r="J72" s="23" t="s">
        <v>120</v>
      </c>
      <c r="K72" s="23" t="s">
        <v>19</v>
      </c>
      <c r="L72" s="22">
        <v>-1</v>
      </c>
      <c r="M72" s="22">
        <v>-1100</v>
      </c>
      <c r="N72" s="3">
        <v>1100</v>
      </c>
    </row>
    <row r="73" spans="2:14" s="8" customFormat="1" ht="20.399999999999999" customHeight="1" x14ac:dyDescent="0.4">
      <c r="B73" s="15"/>
      <c r="C73" s="23" t="s">
        <v>10</v>
      </c>
      <c r="D73" s="1" t="s">
        <v>117</v>
      </c>
      <c r="E73" s="1" t="s">
        <v>118</v>
      </c>
      <c r="F73" s="23" t="s">
        <v>80</v>
      </c>
      <c r="G73" s="23" t="s">
        <v>119</v>
      </c>
      <c r="H73" s="11">
        <v>44576</v>
      </c>
      <c r="I73" s="23"/>
      <c r="J73" s="23" t="s">
        <v>121</v>
      </c>
      <c r="K73" s="23" t="s">
        <v>19</v>
      </c>
      <c r="L73" s="22">
        <v>-1</v>
      </c>
      <c r="M73" s="22">
        <v>-1100</v>
      </c>
      <c r="N73" s="3">
        <v>1100</v>
      </c>
    </row>
    <row r="74" spans="2:14" s="8" customFormat="1" ht="20.399999999999999" customHeight="1" x14ac:dyDescent="0.4">
      <c r="B74" s="15"/>
      <c r="C74" s="23" t="s">
        <v>10</v>
      </c>
      <c r="D74" s="1" t="s">
        <v>117</v>
      </c>
      <c r="E74" s="1" t="s">
        <v>118</v>
      </c>
      <c r="F74" s="23" t="s">
        <v>80</v>
      </c>
      <c r="G74" s="23" t="s">
        <v>119</v>
      </c>
      <c r="H74" s="11">
        <v>44576</v>
      </c>
      <c r="I74" s="23"/>
      <c r="J74" s="23" t="s">
        <v>122</v>
      </c>
      <c r="K74" s="23" t="s">
        <v>19</v>
      </c>
      <c r="L74" s="22">
        <v>-1</v>
      </c>
      <c r="M74" s="22">
        <v>-1100</v>
      </c>
      <c r="N74" s="3">
        <v>1100</v>
      </c>
    </row>
    <row r="75" spans="2:14" s="8" customFormat="1" ht="20.399999999999999" customHeight="1" x14ac:dyDescent="0.4">
      <c r="B75" s="15"/>
      <c r="C75" s="23" t="s">
        <v>10</v>
      </c>
      <c r="D75" s="1" t="s">
        <v>117</v>
      </c>
      <c r="E75" s="1" t="s">
        <v>118</v>
      </c>
      <c r="F75" s="23" t="s">
        <v>80</v>
      </c>
      <c r="G75" s="23" t="s">
        <v>119</v>
      </c>
      <c r="H75" s="11">
        <v>44576</v>
      </c>
      <c r="I75" s="23"/>
      <c r="J75" s="23" t="s">
        <v>123</v>
      </c>
      <c r="K75" s="23" t="s">
        <v>19</v>
      </c>
      <c r="L75" s="22">
        <v>-1</v>
      </c>
      <c r="M75" s="22">
        <v>-1100</v>
      </c>
      <c r="N75" s="3">
        <v>1100</v>
      </c>
    </row>
    <row r="76" spans="2:14" s="8" customFormat="1" ht="20.399999999999999" customHeight="1" x14ac:dyDescent="0.4">
      <c r="B76" s="15"/>
      <c r="C76" s="23" t="s">
        <v>10</v>
      </c>
      <c r="D76" s="1" t="s">
        <v>117</v>
      </c>
      <c r="E76" s="1" t="s">
        <v>118</v>
      </c>
      <c r="F76" s="23" t="s">
        <v>80</v>
      </c>
      <c r="G76" s="23" t="s">
        <v>119</v>
      </c>
      <c r="H76" s="11">
        <v>44576</v>
      </c>
      <c r="I76" s="23"/>
      <c r="J76" s="23" t="s">
        <v>124</v>
      </c>
      <c r="K76" s="23" t="s">
        <v>19</v>
      </c>
      <c r="L76" s="22">
        <v>-1</v>
      </c>
      <c r="M76" s="22">
        <v>-1100</v>
      </c>
      <c r="N76" s="3">
        <v>1100</v>
      </c>
    </row>
    <row r="77" spans="2:14" s="8" customFormat="1" ht="20.399999999999999" customHeight="1" x14ac:dyDescent="0.4">
      <c r="B77" s="15"/>
      <c r="C77" s="23" t="s">
        <v>10</v>
      </c>
      <c r="D77" s="1" t="s">
        <v>117</v>
      </c>
      <c r="E77" s="1" t="s">
        <v>118</v>
      </c>
      <c r="F77" s="23" t="s">
        <v>80</v>
      </c>
      <c r="G77" s="23" t="s">
        <v>119</v>
      </c>
      <c r="H77" s="11">
        <v>44576</v>
      </c>
      <c r="I77" s="23"/>
      <c r="J77" s="23" t="s">
        <v>125</v>
      </c>
      <c r="K77" s="23" t="s">
        <v>19</v>
      </c>
      <c r="L77" s="22">
        <v>-1</v>
      </c>
      <c r="M77" s="22">
        <v>-1100</v>
      </c>
      <c r="N77" s="3">
        <v>1100</v>
      </c>
    </row>
    <row r="78" spans="2:14" s="8" customFormat="1" ht="20.399999999999999" customHeight="1" x14ac:dyDescent="0.4">
      <c r="B78" s="15"/>
      <c r="C78" s="23" t="s">
        <v>10</v>
      </c>
      <c r="D78" s="1" t="s">
        <v>117</v>
      </c>
      <c r="E78" s="1" t="s">
        <v>118</v>
      </c>
      <c r="F78" s="23" t="s">
        <v>80</v>
      </c>
      <c r="G78" s="23" t="s">
        <v>119</v>
      </c>
      <c r="H78" s="11">
        <v>44576</v>
      </c>
      <c r="I78" s="23"/>
      <c r="J78" s="23" t="s">
        <v>126</v>
      </c>
      <c r="K78" s="23" t="s">
        <v>19</v>
      </c>
      <c r="L78" s="22">
        <v>-1</v>
      </c>
      <c r="M78" s="22">
        <v>-1100</v>
      </c>
      <c r="N78" s="3">
        <v>1100</v>
      </c>
    </row>
    <row r="79" spans="2:14" s="8" customFormat="1" ht="20.399999999999999" customHeight="1" x14ac:dyDescent="0.4">
      <c r="B79" s="15"/>
      <c r="C79" s="23" t="s">
        <v>10</v>
      </c>
      <c r="D79" s="1" t="s">
        <v>117</v>
      </c>
      <c r="E79" s="1" t="s">
        <v>118</v>
      </c>
      <c r="F79" s="23" t="s">
        <v>80</v>
      </c>
      <c r="G79" s="23" t="s">
        <v>119</v>
      </c>
      <c r="H79" s="11">
        <v>44576</v>
      </c>
      <c r="I79" s="23"/>
      <c r="J79" s="23" t="s">
        <v>127</v>
      </c>
      <c r="K79" s="23" t="s">
        <v>19</v>
      </c>
      <c r="L79" s="22">
        <v>-1</v>
      </c>
      <c r="M79" s="22">
        <v>-1100</v>
      </c>
      <c r="N79" s="3">
        <v>1100</v>
      </c>
    </row>
    <row r="80" spans="2:14" s="8" customFormat="1" ht="20.399999999999999" customHeight="1" x14ac:dyDescent="0.4">
      <c r="B80" s="15"/>
      <c r="C80" s="23" t="s">
        <v>10</v>
      </c>
      <c r="D80" s="1" t="s">
        <v>117</v>
      </c>
      <c r="E80" s="1" t="s">
        <v>118</v>
      </c>
      <c r="F80" s="23" t="s">
        <v>80</v>
      </c>
      <c r="G80" s="23" t="s">
        <v>119</v>
      </c>
      <c r="H80" s="11">
        <v>44576</v>
      </c>
      <c r="I80" s="23"/>
      <c r="J80" s="23" t="s">
        <v>128</v>
      </c>
      <c r="K80" s="23" t="s">
        <v>19</v>
      </c>
      <c r="L80" s="22">
        <v>-1</v>
      </c>
      <c r="M80" s="22">
        <v>-1100</v>
      </c>
      <c r="N80" s="3">
        <v>1100</v>
      </c>
    </row>
    <row r="81" spans="2:14" s="8" customFormat="1" ht="20.399999999999999" customHeight="1" x14ac:dyDescent="0.4">
      <c r="B81" s="15"/>
      <c r="C81" s="23" t="s">
        <v>10</v>
      </c>
      <c r="D81" s="1" t="s">
        <v>117</v>
      </c>
      <c r="E81" s="1" t="s">
        <v>118</v>
      </c>
      <c r="F81" s="23" t="s">
        <v>80</v>
      </c>
      <c r="G81" s="23" t="s">
        <v>119</v>
      </c>
      <c r="H81" s="11">
        <v>44576</v>
      </c>
      <c r="I81" s="23"/>
      <c r="J81" s="23" t="s">
        <v>129</v>
      </c>
      <c r="K81" s="23" t="s">
        <v>19</v>
      </c>
      <c r="L81" s="22">
        <v>-1</v>
      </c>
      <c r="M81" s="22">
        <v>-1100</v>
      </c>
      <c r="N81" s="3">
        <v>1100</v>
      </c>
    </row>
    <row r="82" spans="2:14" s="8" customFormat="1" ht="20.399999999999999" customHeight="1" x14ac:dyDescent="0.4">
      <c r="B82" s="15"/>
      <c r="C82" s="23" t="s">
        <v>10</v>
      </c>
      <c r="D82" s="1" t="s">
        <v>117</v>
      </c>
      <c r="E82" s="1" t="s">
        <v>118</v>
      </c>
      <c r="F82" s="23" t="s">
        <v>67</v>
      </c>
      <c r="G82" s="23" t="s">
        <v>13</v>
      </c>
      <c r="H82" s="11">
        <v>44564</v>
      </c>
      <c r="I82" s="23"/>
      <c r="J82" s="23" t="s">
        <v>120</v>
      </c>
      <c r="K82" s="23" t="s">
        <v>19</v>
      </c>
      <c r="L82" s="22">
        <v>1</v>
      </c>
      <c r="M82" s="22">
        <v>1100</v>
      </c>
      <c r="N82" s="3">
        <v>1100</v>
      </c>
    </row>
    <row r="83" spans="2:14" s="8" customFormat="1" ht="20.399999999999999" customHeight="1" x14ac:dyDescent="0.4">
      <c r="B83" s="15"/>
      <c r="C83" s="23" t="s">
        <v>10</v>
      </c>
      <c r="D83" s="1" t="s">
        <v>117</v>
      </c>
      <c r="E83" s="1" t="s">
        <v>118</v>
      </c>
      <c r="F83" s="23" t="s">
        <v>67</v>
      </c>
      <c r="G83" s="23" t="s">
        <v>13</v>
      </c>
      <c r="H83" s="11">
        <v>44564</v>
      </c>
      <c r="I83" s="23"/>
      <c r="J83" s="23" t="s">
        <v>121</v>
      </c>
      <c r="K83" s="23" t="s">
        <v>19</v>
      </c>
      <c r="L83" s="22">
        <v>1</v>
      </c>
      <c r="M83" s="22">
        <v>1100</v>
      </c>
      <c r="N83" s="3">
        <v>1100</v>
      </c>
    </row>
    <row r="84" spans="2:14" s="8" customFormat="1" ht="20.399999999999999" customHeight="1" x14ac:dyDescent="0.4">
      <c r="B84" s="15"/>
      <c r="C84" s="23" t="s">
        <v>10</v>
      </c>
      <c r="D84" s="1" t="s">
        <v>117</v>
      </c>
      <c r="E84" s="1" t="s">
        <v>118</v>
      </c>
      <c r="F84" s="23" t="s">
        <v>67</v>
      </c>
      <c r="G84" s="23" t="s">
        <v>13</v>
      </c>
      <c r="H84" s="11">
        <v>44564</v>
      </c>
      <c r="I84" s="23"/>
      <c r="J84" s="23" t="s">
        <v>122</v>
      </c>
      <c r="K84" s="23" t="s">
        <v>19</v>
      </c>
      <c r="L84" s="22">
        <v>1</v>
      </c>
      <c r="M84" s="22">
        <v>1100</v>
      </c>
      <c r="N84" s="3">
        <v>1100</v>
      </c>
    </row>
    <row r="85" spans="2:14" s="8" customFormat="1" ht="20.399999999999999" customHeight="1" x14ac:dyDescent="0.4">
      <c r="B85" s="15"/>
      <c r="C85" s="23" t="s">
        <v>10</v>
      </c>
      <c r="D85" s="1" t="s">
        <v>117</v>
      </c>
      <c r="E85" s="1" t="s">
        <v>118</v>
      </c>
      <c r="F85" s="23" t="s">
        <v>67</v>
      </c>
      <c r="G85" s="23" t="s">
        <v>13</v>
      </c>
      <c r="H85" s="11">
        <v>44564</v>
      </c>
      <c r="I85" s="23"/>
      <c r="J85" s="23" t="s">
        <v>123</v>
      </c>
      <c r="K85" s="23" t="s">
        <v>19</v>
      </c>
      <c r="L85" s="22">
        <v>1</v>
      </c>
      <c r="M85" s="22">
        <v>1100</v>
      </c>
      <c r="N85" s="3">
        <v>1100</v>
      </c>
    </row>
    <row r="86" spans="2:14" s="8" customFormat="1" ht="20.399999999999999" customHeight="1" x14ac:dyDescent="0.4">
      <c r="B86" s="15"/>
      <c r="C86" s="23" t="s">
        <v>10</v>
      </c>
      <c r="D86" s="1" t="s">
        <v>117</v>
      </c>
      <c r="E86" s="1" t="s">
        <v>118</v>
      </c>
      <c r="F86" s="23" t="s">
        <v>67</v>
      </c>
      <c r="G86" s="23" t="s">
        <v>13</v>
      </c>
      <c r="H86" s="11">
        <v>44564</v>
      </c>
      <c r="I86" s="23"/>
      <c r="J86" s="23" t="s">
        <v>124</v>
      </c>
      <c r="K86" s="23" t="s">
        <v>19</v>
      </c>
      <c r="L86" s="22">
        <v>1</v>
      </c>
      <c r="M86" s="22">
        <v>1100</v>
      </c>
      <c r="N86" s="3">
        <v>1100</v>
      </c>
    </row>
    <row r="87" spans="2:14" s="8" customFormat="1" ht="20.399999999999999" customHeight="1" x14ac:dyDescent="0.4">
      <c r="B87" s="15"/>
      <c r="C87" s="23" t="s">
        <v>10</v>
      </c>
      <c r="D87" s="1" t="s">
        <v>117</v>
      </c>
      <c r="E87" s="1" t="s">
        <v>118</v>
      </c>
      <c r="F87" s="23" t="s">
        <v>67</v>
      </c>
      <c r="G87" s="23" t="s">
        <v>13</v>
      </c>
      <c r="H87" s="11">
        <v>44564</v>
      </c>
      <c r="I87" s="23"/>
      <c r="J87" s="23" t="s">
        <v>125</v>
      </c>
      <c r="K87" s="23" t="s">
        <v>19</v>
      </c>
      <c r="L87" s="22">
        <v>1</v>
      </c>
      <c r="M87" s="22">
        <v>1100</v>
      </c>
      <c r="N87" s="3">
        <v>1100</v>
      </c>
    </row>
    <row r="88" spans="2:14" s="8" customFormat="1" ht="20.399999999999999" customHeight="1" x14ac:dyDescent="0.4">
      <c r="B88" s="15"/>
      <c r="C88" s="23" t="s">
        <v>10</v>
      </c>
      <c r="D88" s="1" t="s">
        <v>117</v>
      </c>
      <c r="E88" s="1" t="s">
        <v>118</v>
      </c>
      <c r="F88" s="23" t="s">
        <v>67</v>
      </c>
      <c r="G88" s="23" t="s">
        <v>13</v>
      </c>
      <c r="H88" s="11">
        <v>44564</v>
      </c>
      <c r="I88" s="23"/>
      <c r="J88" s="23" t="s">
        <v>126</v>
      </c>
      <c r="K88" s="23" t="s">
        <v>19</v>
      </c>
      <c r="L88" s="22">
        <v>1</v>
      </c>
      <c r="M88" s="22">
        <v>1100</v>
      </c>
      <c r="N88" s="3">
        <v>1100</v>
      </c>
    </row>
    <row r="89" spans="2:14" s="8" customFormat="1" ht="20.399999999999999" customHeight="1" x14ac:dyDescent="0.4">
      <c r="B89" s="15"/>
      <c r="C89" s="23" t="s">
        <v>10</v>
      </c>
      <c r="D89" s="1" t="s">
        <v>117</v>
      </c>
      <c r="E89" s="1" t="s">
        <v>118</v>
      </c>
      <c r="F89" s="23" t="s">
        <v>67</v>
      </c>
      <c r="G89" s="23" t="s">
        <v>13</v>
      </c>
      <c r="H89" s="11">
        <v>44564</v>
      </c>
      <c r="I89" s="23"/>
      <c r="J89" s="23" t="s">
        <v>127</v>
      </c>
      <c r="K89" s="23" t="s">
        <v>19</v>
      </c>
      <c r="L89" s="22">
        <v>1</v>
      </c>
      <c r="M89" s="22">
        <v>1100</v>
      </c>
      <c r="N89" s="3">
        <v>1100</v>
      </c>
    </row>
    <row r="90" spans="2:14" s="8" customFormat="1" ht="20.399999999999999" customHeight="1" x14ac:dyDescent="0.4">
      <c r="B90" s="15"/>
      <c r="C90" s="23" t="s">
        <v>10</v>
      </c>
      <c r="D90" s="1" t="s">
        <v>117</v>
      </c>
      <c r="E90" s="1" t="s">
        <v>118</v>
      </c>
      <c r="F90" s="23" t="s">
        <v>67</v>
      </c>
      <c r="G90" s="23" t="s">
        <v>13</v>
      </c>
      <c r="H90" s="11">
        <v>44564</v>
      </c>
      <c r="I90" s="23"/>
      <c r="J90" s="23" t="s">
        <v>128</v>
      </c>
      <c r="K90" s="23" t="s">
        <v>19</v>
      </c>
      <c r="L90" s="22">
        <v>1</v>
      </c>
      <c r="M90" s="22">
        <v>1100</v>
      </c>
      <c r="N90" s="3">
        <v>1100</v>
      </c>
    </row>
    <row r="91" spans="2:14" s="8" customFormat="1" ht="20.399999999999999" customHeight="1" x14ac:dyDescent="0.4">
      <c r="B91" s="15"/>
      <c r="C91" s="23" t="s">
        <v>10</v>
      </c>
      <c r="D91" s="1" t="s">
        <v>117</v>
      </c>
      <c r="E91" s="1" t="s">
        <v>118</v>
      </c>
      <c r="F91" s="23" t="s">
        <v>67</v>
      </c>
      <c r="G91" s="23" t="s">
        <v>13</v>
      </c>
      <c r="H91" s="11">
        <v>44564</v>
      </c>
      <c r="I91" s="23"/>
      <c r="J91" s="23" t="s">
        <v>129</v>
      </c>
      <c r="K91" s="23" t="s">
        <v>19</v>
      </c>
      <c r="L91" s="22">
        <v>1</v>
      </c>
      <c r="M91" s="22">
        <v>1100</v>
      </c>
      <c r="N91" s="3">
        <v>1100</v>
      </c>
    </row>
    <row r="92" spans="2:14" s="8" customFormat="1" ht="20.399999999999999" customHeight="1" x14ac:dyDescent="0.4">
      <c r="B92" s="15"/>
      <c r="C92" s="23" t="s">
        <v>10</v>
      </c>
      <c r="D92" s="1" t="s">
        <v>56</v>
      </c>
      <c r="E92" s="1" t="s">
        <v>57</v>
      </c>
      <c r="F92" s="23" t="s">
        <v>64</v>
      </c>
      <c r="G92" s="23" t="s">
        <v>21</v>
      </c>
      <c r="H92" s="11">
        <v>44621</v>
      </c>
      <c r="I92" s="23"/>
      <c r="J92" s="23" t="s">
        <v>130</v>
      </c>
      <c r="K92" s="23" t="s">
        <v>19</v>
      </c>
      <c r="L92" s="22">
        <v>-1</v>
      </c>
      <c r="M92" s="22">
        <v>-155</v>
      </c>
      <c r="N92" s="3">
        <v>155</v>
      </c>
    </row>
    <row r="93" spans="2:14" s="8" customFormat="1" ht="20.399999999999999" customHeight="1" x14ac:dyDescent="0.4">
      <c r="B93" s="15"/>
      <c r="C93" s="23" t="s">
        <v>10</v>
      </c>
      <c r="D93" s="1" t="s">
        <v>56</v>
      </c>
      <c r="E93" s="1" t="s">
        <v>57</v>
      </c>
      <c r="F93" s="23" t="s">
        <v>66</v>
      </c>
      <c r="G93" s="23" t="s">
        <v>90</v>
      </c>
      <c r="H93" s="11">
        <v>44607</v>
      </c>
      <c r="I93" s="23"/>
      <c r="J93" s="23" t="s">
        <v>131</v>
      </c>
      <c r="K93" s="23" t="s">
        <v>19</v>
      </c>
      <c r="L93" s="22">
        <v>-1</v>
      </c>
      <c r="M93" s="22">
        <v>-155</v>
      </c>
      <c r="N93" s="3">
        <v>155</v>
      </c>
    </row>
    <row r="94" spans="2:14" s="8" customFormat="1" ht="20.399999999999999" customHeight="1" x14ac:dyDescent="0.4">
      <c r="B94" s="15"/>
      <c r="C94" s="23" t="s">
        <v>10</v>
      </c>
      <c r="D94" s="1" t="s">
        <v>56</v>
      </c>
      <c r="E94" s="1" t="s">
        <v>57</v>
      </c>
      <c r="F94" s="23" t="s">
        <v>66</v>
      </c>
      <c r="G94" s="23" t="s">
        <v>90</v>
      </c>
      <c r="H94" s="11">
        <v>44607</v>
      </c>
      <c r="I94" s="23"/>
      <c r="J94" s="23" t="s">
        <v>132</v>
      </c>
      <c r="K94" s="23" t="s">
        <v>19</v>
      </c>
      <c r="L94" s="22">
        <v>-1</v>
      </c>
      <c r="M94" s="22">
        <v>-155</v>
      </c>
      <c r="N94" s="3">
        <v>155</v>
      </c>
    </row>
    <row r="95" spans="2:14" s="8" customFormat="1" ht="20.399999999999999" customHeight="1" x14ac:dyDescent="0.4">
      <c r="B95" s="15"/>
      <c r="C95" s="23" t="s">
        <v>10</v>
      </c>
      <c r="D95" s="1" t="s">
        <v>56</v>
      </c>
      <c r="E95" s="1" t="s">
        <v>57</v>
      </c>
      <c r="F95" s="23" t="s">
        <v>66</v>
      </c>
      <c r="G95" s="23" t="s">
        <v>90</v>
      </c>
      <c r="H95" s="11">
        <v>44607</v>
      </c>
      <c r="I95" s="23"/>
      <c r="J95" s="23" t="s">
        <v>133</v>
      </c>
      <c r="K95" s="23" t="s">
        <v>19</v>
      </c>
      <c r="L95" s="22">
        <v>-1</v>
      </c>
      <c r="M95" s="22">
        <v>-155</v>
      </c>
      <c r="N95" s="3">
        <v>155</v>
      </c>
    </row>
    <row r="96" spans="2:14" s="8" customFormat="1" ht="20.399999999999999" customHeight="1" x14ac:dyDescent="0.4">
      <c r="B96" s="15"/>
      <c r="C96" s="23" t="s">
        <v>10</v>
      </c>
      <c r="D96" s="1" t="s">
        <v>56</v>
      </c>
      <c r="E96" s="1" t="s">
        <v>57</v>
      </c>
      <c r="F96" s="23" t="s">
        <v>67</v>
      </c>
      <c r="G96" s="23" t="s">
        <v>13</v>
      </c>
      <c r="H96" s="11">
        <v>44564</v>
      </c>
      <c r="I96" s="23"/>
      <c r="J96" s="23" t="s">
        <v>131</v>
      </c>
      <c r="K96" s="23" t="s">
        <v>19</v>
      </c>
      <c r="L96" s="22">
        <v>1</v>
      </c>
      <c r="M96" s="22">
        <v>155</v>
      </c>
      <c r="N96" s="3">
        <v>155</v>
      </c>
    </row>
    <row r="97" spans="2:14" s="8" customFormat="1" ht="20.399999999999999" customHeight="1" x14ac:dyDescent="0.4">
      <c r="B97" s="15"/>
      <c r="C97" s="23" t="s">
        <v>10</v>
      </c>
      <c r="D97" s="1" t="s">
        <v>56</v>
      </c>
      <c r="E97" s="1" t="s">
        <v>57</v>
      </c>
      <c r="F97" s="23" t="s">
        <v>67</v>
      </c>
      <c r="G97" s="23" t="s">
        <v>13</v>
      </c>
      <c r="H97" s="11">
        <v>44564</v>
      </c>
      <c r="I97" s="23"/>
      <c r="J97" s="23" t="s">
        <v>132</v>
      </c>
      <c r="K97" s="23" t="s">
        <v>19</v>
      </c>
      <c r="L97" s="22">
        <v>1</v>
      </c>
      <c r="M97" s="22">
        <v>155</v>
      </c>
      <c r="N97" s="3">
        <v>155</v>
      </c>
    </row>
    <row r="98" spans="2:14" s="8" customFormat="1" ht="20.399999999999999" customHeight="1" x14ac:dyDescent="0.4">
      <c r="B98" s="15"/>
      <c r="C98" s="23" t="s">
        <v>10</v>
      </c>
      <c r="D98" s="1" t="s">
        <v>56</v>
      </c>
      <c r="E98" s="1" t="s">
        <v>57</v>
      </c>
      <c r="F98" s="23" t="s">
        <v>67</v>
      </c>
      <c r="G98" s="23" t="s">
        <v>13</v>
      </c>
      <c r="H98" s="11">
        <v>44564</v>
      </c>
      <c r="I98" s="23"/>
      <c r="J98" s="23" t="s">
        <v>130</v>
      </c>
      <c r="K98" s="23" t="s">
        <v>19</v>
      </c>
      <c r="L98" s="22">
        <v>1</v>
      </c>
      <c r="M98" s="22">
        <v>155</v>
      </c>
      <c r="N98" s="3">
        <v>155</v>
      </c>
    </row>
    <row r="99" spans="2:14" s="8" customFormat="1" ht="20.399999999999999" customHeight="1" x14ac:dyDescent="0.4">
      <c r="B99" s="15"/>
      <c r="C99" s="23" t="s">
        <v>10</v>
      </c>
      <c r="D99" s="1" t="s">
        <v>56</v>
      </c>
      <c r="E99" s="1" t="s">
        <v>57</v>
      </c>
      <c r="F99" s="23" t="s">
        <v>67</v>
      </c>
      <c r="G99" s="23" t="s">
        <v>13</v>
      </c>
      <c r="H99" s="11">
        <v>44564</v>
      </c>
      <c r="I99" s="23"/>
      <c r="J99" s="23" t="s">
        <v>133</v>
      </c>
      <c r="K99" s="23" t="s">
        <v>19</v>
      </c>
      <c r="L99" s="22">
        <v>1</v>
      </c>
      <c r="M99" s="22">
        <v>155</v>
      </c>
      <c r="N99" s="3">
        <v>155</v>
      </c>
    </row>
    <row r="100" spans="2:14" s="8" customFormat="1" ht="20.399999999999999" customHeight="1" x14ac:dyDescent="0.4">
      <c r="B100" s="15"/>
      <c r="C100" s="23" t="s">
        <v>10</v>
      </c>
      <c r="D100" s="1" t="s">
        <v>56</v>
      </c>
      <c r="E100" s="1" t="s">
        <v>57</v>
      </c>
      <c r="F100" s="23" t="s">
        <v>67</v>
      </c>
      <c r="G100" s="23" t="s">
        <v>13</v>
      </c>
      <c r="H100" s="11">
        <v>44564</v>
      </c>
      <c r="I100" s="23"/>
      <c r="J100" s="23" t="s">
        <v>134</v>
      </c>
      <c r="K100" s="23" t="s">
        <v>19</v>
      </c>
      <c r="L100" s="22">
        <v>1</v>
      </c>
      <c r="M100" s="22">
        <v>155</v>
      </c>
      <c r="N100" s="3">
        <v>155</v>
      </c>
    </row>
    <row r="101" spans="2:14" s="8" customFormat="1" ht="20.399999999999999" customHeight="1" x14ac:dyDescent="0.4">
      <c r="B101" s="15"/>
      <c r="C101" s="23" t="s">
        <v>10</v>
      </c>
      <c r="D101" s="1" t="s">
        <v>56</v>
      </c>
      <c r="E101" s="1" t="s">
        <v>57</v>
      </c>
      <c r="F101" s="23" t="s">
        <v>67</v>
      </c>
      <c r="G101" s="23" t="s">
        <v>13</v>
      </c>
      <c r="H101" s="11">
        <v>44564</v>
      </c>
      <c r="I101" s="23"/>
      <c r="J101" s="23" t="s">
        <v>135</v>
      </c>
      <c r="K101" s="23" t="s">
        <v>19</v>
      </c>
      <c r="L101" s="22">
        <v>1</v>
      </c>
      <c r="M101" s="22">
        <v>155</v>
      </c>
      <c r="N101" s="3">
        <v>155</v>
      </c>
    </row>
    <row r="102" spans="2:14" s="8" customFormat="1" ht="20.399999999999999" customHeight="1" x14ac:dyDescent="0.4">
      <c r="B102" s="15"/>
      <c r="C102" s="23" t="s">
        <v>10</v>
      </c>
      <c r="D102" s="1" t="s">
        <v>56</v>
      </c>
      <c r="E102" s="1" t="s">
        <v>57</v>
      </c>
      <c r="F102" s="23" t="s">
        <v>67</v>
      </c>
      <c r="G102" s="23" t="s">
        <v>13</v>
      </c>
      <c r="H102" s="11">
        <v>44564</v>
      </c>
      <c r="I102" s="23"/>
      <c r="J102" s="23" t="s">
        <v>20</v>
      </c>
      <c r="K102" s="23" t="s">
        <v>19</v>
      </c>
      <c r="L102" s="22">
        <v>1</v>
      </c>
      <c r="M102" s="22">
        <v>155</v>
      </c>
      <c r="N102" s="3">
        <v>155</v>
      </c>
    </row>
    <row r="103" spans="2:14" s="8" customFormat="1" ht="20.399999999999999" customHeight="1" x14ac:dyDescent="0.4">
      <c r="B103" s="15"/>
      <c r="C103" s="23" t="s">
        <v>10</v>
      </c>
      <c r="D103" s="1" t="s">
        <v>56</v>
      </c>
      <c r="E103" s="1" t="s">
        <v>57</v>
      </c>
      <c r="F103" s="23" t="s">
        <v>67</v>
      </c>
      <c r="G103" s="23" t="s">
        <v>13</v>
      </c>
      <c r="H103" s="11">
        <v>44564</v>
      </c>
      <c r="I103" s="23"/>
      <c r="J103" s="23" t="s">
        <v>136</v>
      </c>
      <c r="K103" s="23" t="s">
        <v>19</v>
      </c>
      <c r="L103" s="22">
        <v>1</v>
      </c>
      <c r="M103" s="22">
        <v>155</v>
      </c>
      <c r="N103" s="3">
        <v>155</v>
      </c>
    </row>
    <row r="104" spans="2:14" s="8" customFormat="1" ht="20.399999999999999" customHeight="1" x14ac:dyDescent="0.4">
      <c r="B104" s="15"/>
      <c r="C104" s="23" t="s">
        <v>10</v>
      </c>
      <c r="D104" s="1" t="s">
        <v>56</v>
      </c>
      <c r="E104" s="1" t="s">
        <v>57</v>
      </c>
      <c r="F104" s="23" t="s">
        <v>67</v>
      </c>
      <c r="G104" s="23" t="s">
        <v>13</v>
      </c>
      <c r="H104" s="11">
        <v>44564</v>
      </c>
      <c r="I104" s="23"/>
      <c r="J104" s="23" t="s">
        <v>137</v>
      </c>
      <c r="K104" s="23" t="s">
        <v>19</v>
      </c>
      <c r="L104" s="22">
        <v>1</v>
      </c>
      <c r="M104" s="22">
        <v>155</v>
      </c>
      <c r="N104" s="3">
        <v>155</v>
      </c>
    </row>
    <row r="105" spans="2:14" s="8" customFormat="1" ht="20.399999999999999" customHeight="1" x14ac:dyDescent="0.4">
      <c r="B105" s="15"/>
      <c r="C105" s="23" t="s">
        <v>10</v>
      </c>
      <c r="D105" s="1" t="s">
        <v>30</v>
      </c>
      <c r="E105" s="1" t="s">
        <v>41</v>
      </c>
      <c r="F105" s="23" t="s">
        <v>64</v>
      </c>
      <c r="G105" s="23" t="s">
        <v>21</v>
      </c>
      <c r="H105" s="11">
        <v>44621</v>
      </c>
      <c r="I105" s="23"/>
      <c r="J105" s="23" t="s">
        <v>23</v>
      </c>
      <c r="K105" s="23" t="s">
        <v>19</v>
      </c>
      <c r="L105" s="22">
        <v>-1</v>
      </c>
      <c r="M105" s="22">
        <v>-245</v>
      </c>
      <c r="N105" s="3">
        <v>245</v>
      </c>
    </row>
    <row r="106" spans="2:14" s="8" customFormat="1" ht="20.399999999999999" customHeight="1" x14ac:dyDescent="0.4">
      <c r="B106" s="15"/>
      <c r="C106" s="23" t="s">
        <v>10</v>
      </c>
      <c r="D106" s="1" t="s">
        <v>30</v>
      </c>
      <c r="E106" s="1" t="s">
        <v>41</v>
      </c>
      <c r="F106" s="23" t="s">
        <v>67</v>
      </c>
      <c r="G106" s="23" t="s">
        <v>13</v>
      </c>
      <c r="H106" s="11">
        <v>44564</v>
      </c>
      <c r="I106" s="23"/>
      <c r="J106" s="23" t="s">
        <v>22</v>
      </c>
      <c r="K106" s="23" t="s">
        <v>19</v>
      </c>
      <c r="L106" s="22">
        <v>1</v>
      </c>
      <c r="M106" s="22">
        <v>245</v>
      </c>
      <c r="N106" s="3">
        <v>245</v>
      </c>
    </row>
    <row r="107" spans="2:14" s="8" customFormat="1" ht="20.399999999999999" customHeight="1" x14ac:dyDescent="0.4">
      <c r="B107" s="15"/>
      <c r="C107" s="23" t="s">
        <v>10</v>
      </c>
      <c r="D107" s="1" t="s">
        <v>30</v>
      </c>
      <c r="E107" s="1" t="s">
        <v>41</v>
      </c>
      <c r="F107" s="23" t="s">
        <v>67</v>
      </c>
      <c r="G107" s="23" t="s">
        <v>13</v>
      </c>
      <c r="H107" s="11">
        <v>44564</v>
      </c>
      <c r="I107" s="23"/>
      <c r="J107" s="23" t="s">
        <v>23</v>
      </c>
      <c r="K107" s="23" t="s">
        <v>19</v>
      </c>
      <c r="L107" s="22">
        <v>1</v>
      </c>
      <c r="M107" s="22">
        <v>245</v>
      </c>
      <c r="N107" s="3">
        <v>245</v>
      </c>
    </row>
    <row r="108" spans="2:14" s="8" customFormat="1" ht="20.399999999999999" customHeight="1" x14ac:dyDescent="0.4">
      <c r="B108" s="15"/>
      <c r="C108" s="23" t="s">
        <v>10</v>
      </c>
      <c r="D108" s="1" t="s">
        <v>30</v>
      </c>
      <c r="E108" s="1" t="s">
        <v>41</v>
      </c>
      <c r="F108" s="23" t="s">
        <v>67</v>
      </c>
      <c r="G108" s="23" t="s">
        <v>13</v>
      </c>
      <c r="H108" s="11">
        <v>44564</v>
      </c>
      <c r="I108" s="23"/>
      <c r="J108" s="23" t="s">
        <v>24</v>
      </c>
      <c r="K108" s="23" t="s">
        <v>19</v>
      </c>
      <c r="L108" s="22">
        <v>1</v>
      </c>
      <c r="M108" s="22">
        <v>245</v>
      </c>
      <c r="N108" s="3">
        <v>245</v>
      </c>
    </row>
    <row r="109" spans="2:14" s="8" customFormat="1" ht="20.399999999999999" customHeight="1" x14ac:dyDescent="0.4">
      <c r="B109" s="15"/>
      <c r="C109" s="23" t="s">
        <v>10</v>
      </c>
      <c r="D109" s="1" t="s">
        <v>30</v>
      </c>
      <c r="E109" s="1" t="s">
        <v>41</v>
      </c>
      <c r="F109" s="23" t="s">
        <v>67</v>
      </c>
      <c r="G109" s="23" t="s">
        <v>13</v>
      </c>
      <c r="H109" s="11">
        <v>44564</v>
      </c>
      <c r="I109" s="23"/>
      <c r="J109" s="23" t="s">
        <v>25</v>
      </c>
      <c r="K109" s="23" t="s">
        <v>19</v>
      </c>
      <c r="L109" s="22">
        <v>1</v>
      </c>
      <c r="M109" s="22">
        <v>245</v>
      </c>
      <c r="N109" s="3">
        <v>245</v>
      </c>
    </row>
    <row r="110" spans="2:14" s="8" customFormat="1" ht="20.399999999999999" customHeight="1" x14ac:dyDescent="0.4">
      <c r="B110" s="15"/>
      <c r="C110" s="23" t="s">
        <v>10</v>
      </c>
      <c r="D110" s="1" t="s">
        <v>30</v>
      </c>
      <c r="E110" s="1" t="s">
        <v>41</v>
      </c>
      <c r="F110" s="23" t="s">
        <v>67</v>
      </c>
      <c r="G110" s="23" t="s">
        <v>13</v>
      </c>
      <c r="H110" s="11">
        <v>44564</v>
      </c>
      <c r="I110" s="23"/>
      <c r="J110" s="23" t="s">
        <v>26</v>
      </c>
      <c r="K110" s="23" t="s">
        <v>19</v>
      </c>
      <c r="L110" s="22">
        <v>1</v>
      </c>
      <c r="M110" s="22">
        <v>245</v>
      </c>
      <c r="N110" s="3">
        <v>245</v>
      </c>
    </row>
    <row r="111" spans="2:14" s="8" customFormat="1" ht="20.399999999999999" customHeight="1" x14ac:dyDescent="0.4">
      <c r="B111" s="15"/>
      <c r="C111" s="23" t="s">
        <v>10</v>
      </c>
      <c r="D111" s="1" t="s">
        <v>30</v>
      </c>
      <c r="E111" s="1" t="s">
        <v>41</v>
      </c>
      <c r="F111" s="23" t="s">
        <v>67</v>
      </c>
      <c r="G111" s="23" t="s">
        <v>13</v>
      </c>
      <c r="H111" s="11">
        <v>44564</v>
      </c>
      <c r="I111" s="23"/>
      <c r="J111" s="23" t="s">
        <v>27</v>
      </c>
      <c r="K111" s="23" t="s">
        <v>19</v>
      </c>
      <c r="L111" s="22">
        <v>1</v>
      </c>
      <c r="M111" s="22">
        <v>245</v>
      </c>
      <c r="N111" s="3">
        <v>245</v>
      </c>
    </row>
    <row r="112" spans="2:14" s="8" customFormat="1" ht="20.399999999999999" customHeight="1" x14ac:dyDescent="0.4">
      <c r="B112" s="15"/>
      <c r="C112" s="23" t="s">
        <v>10</v>
      </c>
      <c r="D112" s="1" t="s">
        <v>30</v>
      </c>
      <c r="E112" s="1" t="s">
        <v>41</v>
      </c>
      <c r="F112" s="23" t="s">
        <v>67</v>
      </c>
      <c r="G112" s="23" t="s">
        <v>13</v>
      </c>
      <c r="H112" s="11">
        <v>44564</v>
      </c>
      <c r="I112" s="23"/>
      <c r="J112" s="23" t="s">
        <v>28</v>
      </c>
      <c r="K112" s="23" t="s">
        <v>19</v>
      </c>
      <c r="L112" s="22">
        <v>1</v>
      </c>
      <c r="M112" s="22">
        <v>245</v>
      </c>
      <c r="N112" s="3">
        <v>245</v>
      </c>
    </row>
    <row r="113" spans="2:14" s="8" customFormat="1" ht="20.399999999999999" customHeight="1" x14ac:dyDescent="0.4">
      <c r="B113" s="15"/>
      <c r="C113" s="23" t="s">
        <v>10</v>
      </c>
      <c r="D113" s="1" t="s">
        <v>30</v>
      </c>
      <c r="E113" s="1" t="s">
        <v>41</v>
      </c>
      <c r="F113" s="23" t="s">
        <v>67</v>
      </c>
      <c r="G113" s="23" t="s">
        <v>13</v>
      </c>
      <c r="H113" s="11">
        <v>44564</v>
      </c>
      <c r="I113" s="23"/>
      <c r="J113" s="23" t="s">
        <v>35</v>
      </c>
      <c r="K113" s="23" t="s">
        <v>19</v>
      </c>
      <c r="L113" s="22">
        <v>1</v>
      </c>
      <c r="M113" s="22">
        <v>245</v>
      </c>
      <c r="N113" s="3">
        <v>245</v>
      </c>
    </row>
    <row r="114" spans="2:14" s="8" customFormat="1" ht="20.399999999999999" customHeight="1" x14ac:dyDescent="0.4">
      <c r="B114" s="15"/>
      <c r="C114" s="23" t="s">
        <v>10</v>
      </c>
      <c r="D114" s="1" t="s">
        <v>138</v>
      </c>
      <c r="E114" s="1" t="s">
        <v>139</v>
      </c>
      <c r="F114" s="23" t="s">
        <v>65</v>
      </c>
      <c r="G114" s="23" t="s">
        <v>76</v>
      </c>
      <c r="H114" s="11">
        <v>44638</v>
      </c>
      <c r="I114" s="23"/>
      <c r="J114" s="23" t="s">
        <v>140</v>
      </c>
      <c r="K114" s="23" t="s">
        <v>19</v>
      </c>
      <c r="L114" s="22">
        <v>1</v>
      </c>
      <c r="M114" s="22">
        <v>995</v>
      </c>
      <c r="N114" s="3">
        <v>995</v>
      </c>
    </row>
    <row r="115" spans="2:14" s="8" customFormat="1" ht="20.399999999999999" customHeight="1" x14ac:dyDescent="0.4">
      <c r="B115" s="15"/>
      <c r="C115" s="23" t="s">
        <v>10</v>
      </c>
      <c r="D115" s="1" t="s">
        <v>138</v>
      </c>
      <c r="E115" s="1" t="s">
        <v>139</v>
      </c>
      <c r="F115" s="23" t="s">
        <v>66</v>
      </c>
      <c r="G115" s="23" t="s">
        <v>77</v>
      </c>
      <c r="H115" s="11">
        <v>44614</v>
      </c>
      <c r="I115" s="23"/>
      <c r="J115" s="23" t="s">
        <v>140</v>
      </c>
      <c r="K115" s="23" t="s">
        <v>19</v>
      </c>
      <c r="L115" s="22">
        <v>-1</v>
      </c>
      <c r="M115" s="22">
        <v>-995</v>
      </c>
      <c r="N115" s="3">
        <v>995</v>
      </c>
    </row>
    <row r="116" spans="2:14" s="8" customFormat="1" ht="20.399999999999999" customHeight="1" x14ac:dyDescent="0.4">
      <c r="B116" s="15"/>
      <c r="C116" s="23" t="s">
        <v>10</v>
      </c>
      <c r="D116" s="1" t="s">
        <v>138</v>
      </c>
      <c r="E116" s="1" t="s">
        <v>139</v>
      </c>
      <c r="F116" s="23" t="s">
        <v>67</v>
      </c>
      <c r="G116" s="23" t="s">
        <v>13</v>
      </c>
      <c r="H116" s="11">
        <v>44564</v>
      </c>
      <c r="I116" s="23"/>
      <c r="J116" s="23" t="s">
        <v>141</v>
      </c>
      <c r="K116" s="23" t="s">
        <v>19</v>
      </c>
      <c r="L116" s="22">
        <v>1</v>
      </c>
      <c r="M116" s="22">
        <v>995</v>
      </c>
      <c r="N116" s="3">
        <v>995</v>
      </c>
    </row>
    <row r="117" spans="2:14" s="8" customFormat="1" ht="20.399999999999999" customHeight="1" x14ac:dyDescent="0.4">
      <c r="B117" s="15"/>
      <c r="C117" s="23" t="s">
        <v>10</v>
      </c>
      <c r="D117" s="1" t="s">
        <v>138</v>
      </c>
      <c r="E117" s="1" t="s">
        <v>139</v>
      </c>
      <c r="F117" s="23" t="s">
        <v>67</v>
      </c>
      <c r="G117" s="23" t="s">
        <v>13</v>
      </c>
      <c r="H117" s="11">
        <v>44564</v>
      </c>
      <c r="I117" s="23"/>
      <c r="J117" s="23" t="s">
        <v>140</v>
      </c>
      <c r="K117" s="23" t="s">
        <v>19</v>
      </c>
      <c r="L117" s="22">
        <v>1</v>
      </c>
      <c r="M117" s="22">
        <v>995</v>
      </c>
      <c r="N117" s="3">
        <v>995</v>
      </c>
    </row>
    <row r="118" spans="2:14" s="8" customFormat="1" ht="20.399999999999999" customHeight="1" x14ac:dyDescent="0.4">
      <c r="B118" s="15"/>
      <c r="C118" s="23" t="s">
        <v>10</v>
      </c>
      <c r="D118" s="1" t="s">
        <v>138</v>
      </c>
      <c r="E118" s="1" t="s">
        <v>139</v>
      </c>
      <c r="F118" s="23" t="s">
        <v>67</v>
      </c>
      <c r="G118" s="23" t="s">
        <v>13</v>
      </c>
      <c r="H118" s="11">
        <v>44564</v>
      </c>
      <c r="I118" s="23"/>
      <c r="J118" s="23" t="s">
        <v>142</v>
      </c>
      <c r="K118" s="23" t="s">
        <v>19</v>
      </c>
      <c r="L118" s="22">
        <v>1</v>
      </c>
      <c r="M118" s="22">
        <v>995</v>
      </c>
      <c r="N118" s="3">
        <v>995</v>
      </c>
    </row>
    <row r="119" spans="2:14" s="8" customFormat="1" ht="20.399999999999999" customHeight="1" x14ac:dyDescent="0.4">
      <c r="B119" s="15"/>
      <c r="C119" s="23" t="s">
        <v>10</v>
      </c>
      <c r="D119" s="1" t="s">
        <v>138</v>
      </c>
      <c r="E119" s="1" t="s">
        <v>139</v>
      </c>
      <c r="F119" s="23" t="s">
        <v>67</v>
      </c>
      <c r="G119" s="23" t="s">
        <v>13</v>
      </c>
      <c r="H119" s="11">
        <v>44564</v>
      </c>
      <c r="I119" s="23"/>
      <c r="J119" s="23" t="s">
        <v>143</v>
      </c>
      <c r="K119" s="23" t="s">
        <v>19</v>
      </c>
      <c r="L119" s="22">
        <v>1</v>
      </c>
      <c r="M119" s="22">
        <v>995</v>
      </c>
      <c r="N119" s="3">
        <v>995</v>
      </c>
    </row>
    <row r="120" spans="2:14" s="8" customFormat="1" ht="20.399999999999999" customHeight="1" x14ac:dyDescent="0.4">
      <c r="B120" s="15"/>
      <c r="C120" s="23" t="s">
        <v>10</v>
      </c>
      <c r="D120" s="1" t="s">
        <v>138</v>
      </c>
      <c r="E120" s="1" t="s">
        <v>139</v>
      </c>
      <c r="F120" s="23" t="s">
        <v>67</v>
      </c>
      <c r="G120" s="23" t="s">
        <v>13</v>
      </c>
      <c r="H120" s="11">
        <v>44564</v>
      </c>
      <c r="I120" s="23"/>
      <c r="J120" s="23" t="s">
        <v>144</v>
      </c>
      <c r="K120" s="23" t="s">
        <v>19</v>
      </c>
      <c r="L120" s="22">
        <v>1</v>
      </c>
      <c r="M120" s="22">
        <v>995</v>
      </c>
      <c r="N120" s="3">
        <v>995</v>
      </c>
    </row>
    <row r="121" spans="2:14" s="8" customFormat="1" ht="20.399999999999999" customHeight="1" x14ac:dyDescent="0.4">
      <c r="B121" s="15"/>
      <c r="C121" s="23" t="s">
        <v>10</v>
      </c>
      <c r="D121" s="1" t="s">
        <v>138</v>
      </c>
      <c r="E121" s="1" t="s">
        <v>139</v>
      </c>
      <c r="F121" s="23" t="s">
        <v>67</v>
      </c>
      <c r="G121" s="23" t="s">
        <v>13</v>
      </c>
      <c r="H121" s="11">
        <v>44564</v>
      </c>
      <c r="I121" s="23"/>
      <c r="J121" s="23" t="s">
        <v>145</v>
      </c>
      <c r="K121" s="23" t="s">
        <v>19</v>
      </c>
      <c r="L121" s="22">
        <v>1</v>
      </c>
      <c r="M121" s="22">
        <v>995</v>
      </c>
      <c r="N121" s="3">
        <v>995</v>
      </c>
    </row>
    <row r="122" spans="2:14" s="8" customFormat="1" ht="20.399999999999999" customHeight="1" x14ac:dyDescent="0.4">
      <c r="B122" s="15"/>
      <c r="C122" s="23" t="s">
        <v>10</v>
      </c>
      <c r="D122" s="1" t="s">
        <v>138</v>
      </c>
      <c r="E122" s="1" t="s">
        <v>139</v>
      </c>
      <c r="F122" s="23" t="s">
        <v>67</v>
      </c>
      <c r="G122" s="23" t="s">
        <v>13</v>
      </c>
      <c r="H122" s="11">
        <v>44564</v>
      </c>
      <c r="I122" s="23"/>
      <c r="J122" s="23" t="s">
        <v>146</v>
      </c>
      <c r="K122" s="23" t="s">
        <v>19</v>
      </c>
      <c r="L122" s="22">
        <v>1</v>
      </c>
      <c r="M122" s="22">
        <v>995</v>
      </c>
      <c r="N122" s="3">
        <v>995</v>
      </c>
    </row>
    <row r="123" spans="2:14" s="8" customFormat="1" ht="20.399999999999999" customHeight="1" x14ac:dyDescent="0.4">
      <c r="B123" s="15"/>
      <c r="C123" s="23" t="s">
        <v>10</v>
      </c>
      <c r="D123" s="1" t="s">
        <v>147</v>
      </c>
      <c r="E123" s="1" t="s">
        <v>148</v>
      </c>
      <c r="F123" s="23" t="s">
        <v>80</v>
      </c>
      <c r="G123" s="23" t="s">
        <v>149</v>
      </c>
      <c r="H123" s="11">
        <v>44589</v>
      </c>
      <c r="I123" s="23"/>
      <c r="J123" s="23"/>
      <c r="K123" s="23" t="s">
        <v>11</v>
      </c>
      <c r="L123" s="22">
        <v>-8</v>
      </c>
      <c r="M123" s="22">
        <v>-14400</v>
      </c>
      <c r="N123" s="3">
        <v>1800</v>
      </c>
    </row>
    <row r="124" spans="2:14" s="8" customFormat="1" ht="20.399999999999999" customHeight="1" x14ac:dyDescent="0.4">
      <c r="B124" s="15"/>
      <c r="C124" s="23" t="s">
        <v>10</v>
      </c>
      <c r="D124" s="1" t="s">
        <v>147</v>
      </c>
      <c r="E124" s="1" t="s">
        <v>148</v>
      </c>
      <c r="F124" s="23" t="s">
        <v>67</v>
      </c>
      <c r="G124" s="23" t="s">
        <v>13</v>
      </c>
      <c r="H124" s="11">
        <v>44564</v>
      </c>
      <c r="I124" s="23"/>
      <c r="J124" s="23"/>
      <c r="K124" s="23" t="s">
        <v>11</v>
      </c>
      <c r="L124" s="22">
        <v>15</v>
      </c>
      <c r="M124" s="22">
        <v>27000</v>
      </c>
      <c r="N124" s="3">
        <v>1800</v>
      </c>
    </row>
    <row r="125" spans="2:14" s="8" customFormat="1" ht="20.399999999999999" customHeight="1" x14ac:dyDescent="0.4">
      <c r="B125" s="15"/>
      <c r="C125" s="23" t="s">
        <v>10</v>
      </c>
      <c r="D125" s="1" t="s">
        <v>150</v>
      </c>
      <c r="E125" s="1" t="s">
        <v>151</v>
      </c>
      <c r="F125" s="23" t="s">
        <v>65</v>
      </c>
      <c r="G125" s="23" t="s">
        <v>76</v>
      </c>
      <c r="H125" s="11">
        <v>44638</v>
      </c>
      <c r="I125" s="23"/>
      <c r="J125" s="23"/>
      <c r="K125" s="23" t="s">
        <v>11</v>
      </c>
      <c r="L125" s="22">
        <v>1</v>
      </c>
      <c r="M125" s="22">
        <v>8.75</v>
      </c>
      <c r="N125" s="3">
        <v>8.75</v>
      </c>
    </row>
    <row r="126" spans="2:14" s="8" customFormat="1" ht="20.399999999999999" customHeight="1" x14ac:dyDescent="0.4">
      <c r="B126" s="15"/>
      <c r="C126" s="23" t="s">
        <v>10</v>
      </c>
      <c r="D126" s="1" t="s">
        <v>150</v>
      </c>
      <c r="E126" s="1" t="s">
        <v>151</v>
      </c>
      <c r="F126" s="23" t="s">
        <v>65</v>
      </c>
      <c r="G126" s="23" t="s">
        <v>152</v>
      </c>
      <c r="H126" s="11">
        <v>44568</v>
      </c>
      <c r="I126" s="23"/>
      <c r="J126" s="23"/>
      <c r="K126" s="23" t="s">
        <v>11</v>
      </c>
      <c r="L126" s="22">
        <v>-10</v>
      </c>
      <c r="M126" s="22">
        <v>-87.5</v>
      </c>
      <c r="N126" s="3">
        <v>8.75</v>
      </c>
    </row>
    <row r="127" spans="2:14" s="8" customFormat="1" ht="20.399999999999999" customHeight="1" x14ac:dyDescent="0.4">
      <c r="B127" s="15"/>
      <c r="C127" s="23" t="s">
        <v>10</v>
      </c>
      <c r="D127" s="1" t="s">
        <v>150</v>
      </c>
      <c r="E127" s="1" t="s">
        <v>151</v>
      </c>
      <c r="F127" s="23" t="s">
        <v>66</v>
      </c>
      <c r="G127" s="23" t="s">
        <v>77</v>
      </c>
      <c r="H127" s="11">
        <v>44614</v>
      </c>
      <c r="I127" s="23"/>
      <c r="J127" s="23"/>
      <c r="K127" s="23" t="s">
        <v>11</v>
      </c>
      <c r="L127" s="22">
        <v>-1</v>
      </c>
      <c r="M127" s="22">
        <v>-8.75</v>
      </c>
      <c r="N127" s="3">
        <v>8.75</v>
      </c>
    </row>
    <row r="128" spans="2:14" s="8" customFormat="1" ht="20.399999999999999" customHeight="1" x14ac:dyDescent="0.4">
      <c r="B128" s="15"/>
      <c r="C128" s="23" t="s">
        <v>10</v>
      </c>
      <c r="D128" s="1" t="s">
        <v>150</v>
      </c>
      <c r="E128" s="1" t="s">
        <v>151</v>
      </c>
      <c r="F128" s="23" t="s">
        <v>67</v>
      </c>
      <c r="G128" s="23" t="s">
        <v>13</v>
      </c>
      <c r="H128" s="11">
        <v>44564</v>
      </c>
      <c r="I128" s="23"/>
      <c r="J128" s="23"/>
      <c r="K128" s="23" t="s">
        <v>11</v>
      </c>
      <c r="L128" s="22">
        <v>75</v>
      </c>
      <c r="M128" s="22">
        <v>656.25</v>
      </c>
      <c r="N128" s="3">
        <v>8.75</v>
      </c>
    </row>
    <row r="129" spans="2:14" s="8" customFormat="1" ht="20.399999999999999" customHeight="1" x14ac:dyDescent="0.4">
      <c r="B129" s="15"/>
      <c r="C129" s="23" t="s">
        <v>10</v>
      </c>
      <c r="D129" s="1" t="s">
        <v>153</v>
      </c>
      <c r="E129" s="1" t="s">
        <v>154</v>
      </c>
      <c r="F129" s="23" t="s">
        <v>80</v>
      </c>
      <c r="G129" s="23" t="s">
        <v>155</v>
      </c>
      <c r="H129" s="11">
        <v>44571</v>
      </c>
      <c r="I129" s="23"/>
      <c r="J129" s="23"/>
      <c r="K129" s="23" t="s">
        <v>11</v>
      </c>
      <c r="L129" s="22">
        <v>1</v>
      </c>
      <c r="M129" s="22">
        <v>1355</v>
      </c>
      <c r="N129" s="3">
        <v>1355</v>
      </c>
    </row>
    <row r="130" spans="2:14" s="8" customFormat="1" ht="20.399999999999999" customHeight="1" x14ac:dyDescent="0.4">
      <c r="B130" s="15"/>
      <c r="C130" s="23" t="s">
        <v>10</v>
      </c>
      <c r="D130" s="1" t="s">
        <v>153</v>
      </c>
      <c r="E130" s="1" t="s">
        <v>154</v>
      </c>
      <c r="F130" s="23" t="s">
        <v>80</v>
      </c>
      <c r="G130" s="23" t="s">
        <v>156</v>
      </c>
      <c r="H130" s="11">
        <v>44572</v>
      </c>
      <c r="I130" s="23"/>
      <c r="J130" s="23"/>
      <c r="K130" s="23" t="s">
        <v>11</v>
      </c>
      <c r="L130" s="22">
        <v>22</v>
      </c>
      <c r="M130" s="22">
        <v>29810</v>
      </c>
      <c r="N130" s="3">
        <v>1355</v>
      </c>
    </row>
    <row r="131" spans="2:14" s="8" customFormat="1" ht="20.399999999999999" customHeight="1" x14ac:dyDescent="0.4">
      <c r="B131" s="15"/>
      <c r="C131" s="23" t="s">
        <v>10</v>
      </c>
      <c r="D131" s="1" t="s">
        <v>153</v>
      </c>
      <c r="E131" s="1" t="s">
        <v>154</v>
      </c>
      <c r="F131" s="23" t="s">
        <v>67</v>
      </c>
      <c r="G131" s="23" t="s">
        <v>13</v>
      </c>
      <c r="H131" s="11">
        <v>44564</v>
      </c>
      <c r="I131" s="23"/>
      <c r="J131" s="23"/>
      <c r="K131" s="23" t="s">
        <v>11</v>
      </c>
      <c r="L131" s="22">
        <v>3</v>
      </c>
      <c r="M131" s="22">
        <v>4065</v>
      </c>
      <c r="N131" s="3">
        <v>1355</v>
      </c>
    </row>
    <row r="132" spans="2:14" s="8" customFormat="1" ht="20.399999999999999" customHeight="1" x14ac:dyDescent="0.4">
      <c r="B132" s="15"/>
      <c r="C132" s="23" t="s">
        <v>10</v>
      </c>
      <c r="D132" s="1" t="s">
        <v>157</v>
      </c>
      <c r="E132" s="1" t="s">
        <v>158</v>
      </c>
      <c r="F132" s="23" t="s">
        <v>64</v>
      </c>
      <c r="G132" s="23" t="s">
        <v>21</v>
      </c>
      <c r="H132" s="11">
        <v>44621</v>
      </c>
      <c r="I132" s="23"/>
      <c r="J132" s="23"/>
      <c r="K132" s="23" t="s">
        <v>11</v>
      </c>
      <c r="L132" s="22">
        <v>-2</v>
      </c>
      <c r="M132" s="22">
        <v>-248.72</v>
      </c>
      <c r="N132" s="3">
        <v>124.36</v>
      </c>
    </row>
    <row r="133" spans="2:14" s="8" customFormat="1" ht="20.399999999999999" customHeight="1" x14ac:dyDescent="0.4">
      <c r="B133" s="15"/>
      <c r="C133" s="23" t="s">
        <v>10</v>
      </c>
      <c r="D133" s="1" t="s">
        <v>157</v>
      </c>
      <c r="E133" s="1" t="s">
        <v>158</v>
      </c>
      <c r="F133" s="23" t="s">
        <v>65</v>
      </c>
      <c r="G133" s="23" t="s">
        <v>152</v>
      </c>
      <c r="H133" s="11">
        <v>44568</v>
      </c>
      <c r="I133" s="23"/>
      <c r="J133" s="23"/>
      <c r="K133" s="23" t="s">
        <v>11</v>
      </c>
      <c r="L133" s="22">
        <v>-5</v>
      </c>
      <c r="M133" s="22">
        <v>-625</v>
      </c>
      <c r="N133" s="3">
        <v>125</v>
      </c>
    </row>
    <row r="134" spans="2:14" s="8" customFormat="1" ht="20.399999999999999" customHeight="1" x14ac:dyDescent="0.4">
      <c r="B134" s="15"/>
      <c r="C134" s="23" t="s">
        <v>10</v>
      </c>
      <c r="D134" s="1" t="s">
        <v>157</v>
      </c>
      <c r="E134" s="1" t="s">
        <v>158</v>
      </c>
      <c r="F134" s="23" t="s">
        <v>80</v>
      </c>
      <c r="G134" s="23" t="s">
        <v>156</v>
      </c>
      <c r="H134" s="11">
        <v>44572</v>
      </c>
      <c r="I134" s="23"/>
      <c r="J134" s="23"/>
      <c r="K134" s="23" t="s">
        <v>11</v>
      </c>
      <c r="L134" s="22">
        <v>2</v>
      </c>
      <c r="M134" s="22">
        <v>239.16</v>
      </c>
      <c r="N134" s="3">
        <v>119.58</v>
      </c>
    </row>
    <row r="135" spans="2:14" s="8" customFormat="1" ht="20.399999999999999" customHeight="1" x14ac:dyDescent="0.4">
      <c r="B135" s="15"/>
      <c r="C135" s="23" t="s">
        <v>10</v>
      </c>
      <c r="D135" s="1" t="s">
        <v>157</v>
      </c>
      <c r="E135" s="1" t="s">
        <v>158</v>
      </c>
      <c r="F135" s="23" t="s">
        <v>67</v>
      </c>
      <c r="G135" s="23" t="s">
        <v>13</v>
      </c>
      <c r="H135" s="11">
        <v>44564</v>
      </c>
      <c r="I135" s="23"/>
      <c r="J135" s="23"/>
      <c r="K135" s="23" t="s">
        <v>11</v>
      </c>
      <c r="L135" s="22">
        <v>20</v>
      </c>
      <c r="M135" s="22">
        <v>2500</v>
      </c>
      <c r="N135" s="3">
        <v>125</v>
      </c>
    </row>
    <row r="136" spans="2:14" s="8" customFormat="1" ht="20.399999999999999" customHeight="1" x14ac:dyDescent="0.4">
      <c r="B136" s="15"/>
      <c r="C136" s="23" t="s">
        <v>10</v>
      </c>
      <c r="D136" s="1" t="s">
        <v>159</v>
      </c>
      <c r="E136" s="1" t="s">
        <v>160</v>
      </c>
      <c r="F136" s="23"/>
      <c r="G136" s="23" t="s">
        <v>161</v>
      </c>
      <c r="H136" s="11">
        <v>44635</v>
      </c>
      <c r="I136" s="23"/>
      <c r="J136" s="23"/>
      <c r="K136" s="23" t="s">
        <v>11</v>
      </c>
      <c r="L136" s="22">
        <v>-1</v>
      </c>
      <c r="M136" s="22">
        <v>-21.6</v>
      </c>
      <c r="N136" s="3">
        <v>21.6</v>
      </c>
    </row>
    <row r="137" spans="2:14" s="8" customFormat="1" ht="20.399999999999999" customHeight="1" x14ac:dyDescent="0.4">
      <c r="B137" s="15"/>
      <c r="C137" s="23" t="s">
        <v>10</v>
      </c>
      <c r="D137" s="1" t="s">
        <v>159</v>
      </c>
      <c r="E137" s="1" t="s">
        <v>160</v>
      </c>
      <c r="F137" s="23"/>
      <c r="G137" s="23" t="s">
        <v>161</v>
      </c>
      <c r="H137" s="11">
        <v>44637</v>
      </c>
      <c r="I137" s="23"/>
      <c r="J137" s="23"/>
      <c r="K137" s="23" t="s">
        <v>11</v>
      </c>
      <c r="L137" s="22">
        <v>-1</v>
      </c>
      <c r="M137" s="22">
        <v>-21.6</v>
      </c>
      <c r="N137" s="3">
        <v>21.6</v>
      </c>
    </row>
    <row r="138" spans="2:14" s="8" customFormat="1" ht="20.399999999999999" customHeight="1" x14ac:dyDescent="0.4">
      <c r="B138" s="15"/>
      <c r="C138" s="23" t="s">
        <v>10</v>
      </c>
      <c r="D138" s="1" t="s">
        <v>159</v>
      </c>
      <c r="E138" s="1" t="s">
        <v>160</v>
      </c>
      <c r="F138" s="23" t="s">
        <v>67</v>
      </c>
      <c r="G138" s="23" t="s">
        <v>13</v>
      </c>
      <c r="H138" s="11">
        <v>44564</v>
      </c>
      <c r="I138" s="23"/>
      <c r="J138" s="23"/>
      <c r="K138" s="23" t="s">
        <v>11</v>
      </c>
      <c r="L138" s="22">
        <v>60</v>
      </c>
      <c r="M138" s="22">
        <v>1296</v>
      </c>
      <c r="N138" s="3">
        <v>21.6</v>
      </c>
    </row>
    <row r="139" spans="2:14" s="8" customFormat="1" ht="20.399999999999999" customHeight="1" x14ac:dyDescent="0.4">
      <c r="B139" s="15"/>
      <c r="C139" s="23" t="s">
        <v>10</v>
      </c>
      <c r="D139" s="1" t="s">
        <v>162</v>
      </c>
      <c r="E139" s="1" t="s">
        <v>163</v>
      </c>
      <c r="F139" s="23" t="s">
        <v>67</v>
      </c>
      <c r="G139" s="23" t="s">
        <v>13</v>
      </c>
      <c r="H139" s="11">
        <v>44564</v>
      </c>
      <c r="I139" s="23"/>
      <c r="J139" s="23" t="s">
        <v>164</v>
      </c>
      <c r="K139" s="23" t="s">
        <v>19</v>
      </c>
      <c r="L139" s="22">
        <v>1</v>
      </c>
      <c r="M139" s="22">
        <v>1416</v>
      </c>
      <c r="N139" s="3">
        <v>1416</v>
      </c>
    </row>
    <row r="140" spans="2:14" s="8" customFormat="1" ht="20.399999999999999" customHeight="1" x14ac:dyDescent="0.4">
      <c r="B140" s="15"/>
      <c r="C140" s="23" t="s">
        <v>10</v>
      </c>
      <c r="D140" s="1" t="s">
        <v>162</v>
      </c>
      <c r="E140" s="1" t="s">
        <v>163</v>
      </c>
      <c r="F140" s="23" t="s">
        <v>67</v>
      </c>
      <c r="G140" s="23" t="s">
        <v>13</v>
      </c>
      <c r="H140" s="11">
        <v>44564</v>
      </c>
      <c r="I140" s="23"/>
      <c r="J140" s="23" t="s">
        <v>165</v>
      </c>
      <c r="K140" s="23" t="s">
        <v>19</v>
      </c>
      <c r="L140" s="22">
        <v>1</v>
      </c>
      <c r="M140" s="22">
        <v>1416</v>
      </c>
      <c r="N140" s="3">
        <v>1416</v>
      </c>
    </row>
    <row r="141" spans="2:14" s="8" customFormat="1" ht="20.399999999999999" customHeight="1" x14ac:dyDescent="0.4">
      <c r="B141" s="15"/>
      <c r="C141" s="23" t="s">
        <v>10</v>
      </c>
      <c r="D141" s="1" t="s">
        <v>162</v>
      </c>
      <c r="E141" s="1" t="s">
        <v>163</v>
      </c>
      <c r="F141" s="23" t="s">
        <v>67</v>
      </c>
      <c r="G141" s="23" t="s">
        <v>13</v>
      </c>
      <c r="H141" s="11">
        <v>44564</v>
      </c>
      <c r="I141" s="23"/>
      <c r="J141" s="23" t="s">
        <v>166</v>
      </c>
      <c r="K141" s="23" t="s">
        <v>19</v>
      </c>
      <c r="L141" s="22">
        <v>1</v>
      </c>
      <c r="M141" s="22">
        <v>1416</v>
      </c>
      <c r="N141" s="3">
        <v>1416</v>
      </c>
    </row>
    <row r="142" spans="2:14" s="8" customFormat="1" ht="20.399999999999999" customHeight="1" x14ac:dyDescent="0.4">
      <c r="B142" s="15"/>
      <c r="C142" s="23" t="s">
        <v>10</v>
      </c>
      <c r="D142" s="1" t="s">
        <v>162</v>
      </c>
      <c r="E142" s="1" t="s">
        <v>163</v>
      </c>
      <c r="F142" s="23" t="s">
        <v>67</v>
      </c>
      <c r="G142" s="23" t="s">
        <v>13</v>
      </c>
      <c r="H142" s="11">
        <v>44564</v>
      </c>
      <c r="I142" s="23"/>
      <c r="J142" s="23" t="s">
        <v>167</v>
      </c>
      <c r="K142" s="23" t="s">
        <v>19</v>
      </c>
      <c r="L142" s="22">
        <v>1</v>
      </c>
      <c r="M142" s="22">
        <v>1416</v>
      </c>
      <c r="N142" s="3">
        <v>1416</v>
      </c>
    </row>
    <row r="143" spans="2:14" s="8" customFormat="1" ht="20.399999999999999" customHeight="1" x14ac:dyDescent="0.4">
      <c r="B143" s="15"/>
      <c r="C143" s="23" t="s">
        <v>10</v>
      </c>
      <c r="D143" s="1" t="s">
        <v>168</v>
      </c>
      <c r="E143" s="1" t="s">
        <v>169</v>
      </c>
      <c r="F143" s="23" t="s">
        <v>67</v>
      </c>
      <c r="G143" s="23" t="s">
        <v>13</v>
      </c>
      <c r="H143" s="11">
        <v>44564</v>
      </c>
      <c r="I143" s="23"/>
      <c r="J143" s="23" t="s">
        <v>170</v>
      </c>
      <c r="K143" s="23" t="s">
        <v>19</v>
      </c>
      <c r="L143" s="22">
        <v>1</v>
      </c>
      <c r="M143" s="22">
        <v>3200</v>
      </c>
      <c r="N143" s="3">
        <v>3200</v>
      </c>
    </row>
    <row r="144" spans="2:14" s="8" customFormat="1" ht="20.399999999999999" customHeight="1" x14ac:dyDescent="0.4">
      <c r="B144" s="15"/>
      <c r="C144" s="23" t="s">
        <v>10</v>
      </c>
      <c r="D144" s="1" t="s">
        <v>168</v>
      </c>
      <c r="E144" s="1" t="s">
        <v>169</v>
      </c>
      <c r="F144" s="23" t="s">
        <v>67</v>
      </c>
      <c r="G144" s="23" t="s">
        <v>13</v>
      </c>
      <c r="H144" s="11">
        <v>44564</v>
      </c>
      <c r="I144" s="23"/>
      <c r="J144" s="23" t="s">
        <v>171</v>
      </c>
      <c r="K144" s="23" t="s">
        <v>19</v>
      </c>
      <c r="L144" s="22">
        <v>1</v>
      </c>
      <c r="M144" s="22">
        <v>3200</v>
      </c>
      <c r="N144" s="3">
        <v>3200</v>
      </c>
    </row>
    <row r="145" spans="2:14" s="8" customFormat="1" ht="20.399999999999999" customHeight="1" x14ac:dyDescent="0.4">
      <c r="B145" s="15"/>
      <c r="C145" s="23" t="s">
        <v>10</v>
      </c>
      <c r="D145" s="1" t="s">
        <v>168</v>
      </c>
      <c r="E145" s="1" t="s">
        <v>169</v>
      </c>
      <c r="F145" s="23" t="s">
        <v>67</v>
      </c>
      <c r="G145" s="23" t="s">
        <v>13</v>
      </c>
      <c r="H145" s="11">
        <v>44564</v>
      </c>
      <c r="I145" s="23"/>
      <c r="J145" s="23" t="s">
        <v>172</v>
      </c>
      <c r="K145" s="23" t="s">
        <v>19</v>
      </c>
      <c r="L145" s="22">
        <v>1</v>
      </c>
      <c r="M145" s="22">
        <v>3200</v>
      </c>
      <c r="N145" s="3">
        <v>3200</v>
      </c>
    </row>
    <row r="146" spans="2:14" s="8" customFormat="1" ht="20.399999999999999" customHeight="1" x14ac:dyDescent="0.4">
      <c r="B146" s="15"/>
      <c r="C146" s="23" t="s">
        <v>10</v>
      </c>
      <c r="D146" s="1" t="s">
        <v>173</v>
      </c>
      <c r="E146" s="1" t="s">
        <v>174</v>
      </c>
      <c r="F146" s="23"/>
      <c r="G146" s="23" t="s">
        <v>175</v>
      </c>
      <c r="H146" s="11">
        <v>44564</v>
      </c>
      <c r="I146" s="23"/>
      <c r="J146" s="23" t="s">
        <v>176</v>
      </c>
      <c r="K146" s="23" t="s">
        <v>19</v>
      </c>
      <c r="L146" s="22">
        <v>1</v>
      </c>
      <c r="M146" s="22">
        <v>1780</v>
      </c>
      <c r="N146" s="3">
        <v>1780</v>
      </c>
    </row>
    <row r="147" spans="2:14" s="8" customFormat="1" ht="20.399999999999999" customHeight="1" x14ac:dyDescent="0.4">
      <c r="B147" s="15"/>
      <c r="C147" s="23" t="s">
        <v>10</v>
      </c>
      <c r="D147" s="1" t="s">
        <v>173</v>
      </c>
      <c r="E147" s="1" t="s">
        <v>174</v>
      </c>
      <c r="F147" s="23"/>
      <c r="G147" s="23" t="s">
        <v>177</v>
      </c>
      <c r="H147" s="11">
        <v>44565</v>
      </c>
      <c r="I147" s="23"/>
      <c r="J147" s="23" t="s">
        <v>176</v>
      </c>
      <c r="K147" s="23" t="s">
        <v>19</v>
      </c>
      <c r="L147" s="22">
        <v>-1</v>
      </c>
      <c r="M147" s="22">
        <v>-1780</v>
      </c>
      <c r="N147" s="3">
        <v>1780</v>
      </c>
    </row>
    <row r="148" spans="2:14" s="8" customFormat="1" ht="20.399999999999999" customHeight="1" x14ac:dyDescent="0.4">
      <c r="B148" s="15"/>
      <c r="C148" s="23" t="s">
        <v>10</v>
      </c>
      <c r="D148" s="1" t="s">
        <v>173</v>
      </c>
      <c r="E148" s="1" t="s">
        <v>174</v>
      </c>
      <c r="F148" s="23" t="s">
        <v>67</v>
      </c>
      <c r="G148" s="23" t="s">
        <v>13</v>
      </c>
      <c r="H148" s="11">
        <v>44564</v>
      </c>
      <c r="I148" s="23"/>
      <c r="J148" s="23" t="s">
        <v>176</v>
      </c>
      <c r="K148" s="23" t="s">
        <v>19</v>
      </c>
      <c r="L148" s="22">
        <v>1</v>
      </c>
      <c r="M148" s="22">
        <v>1780</v>
      </c>
      <c r="N148" s="3">
        <v>1780</v>
      </c>
    </row>
    <row r="149" spans="2:14" s="8" customFormat="1" ht="20.399999999999999" customHeight="1" x14ac:dyDescent="0.4">
      <c r="B149" s="15"/>
      <c r="C149" s="23" t="s">
        <v>10</v>
      </c>
      <c r="D149" s="1" t="s">
        <v>173</v>
      </c>
      <c r="E149" s="1" t="s">
        <v>174</v>
      </c>
      <c r="F149" s="23" t="s">
        <v>67</v>
      </c>
      <c r="G149" s="23" t="s">
        <v>13</v>
      </c>
      <c r="H149" s="11">
        <v>44564</v>
      </c>
      <c r="I149" s="23"/>
      <c r="J149" s="23" t="s">
        <v>178</v>
      </c>
      <c r="K149" s="23" t="s">
        <v>19</v>
      </c>
      <c r="L149" s="22">
        <v>1</v>
      </c>
      <c r="M149" s="22">
        <v>1780</v>
      </c>
      <c r="N149" s="3">
        <v>1780</v>
      </c>
    </row>
    <row r="150" spans="2:14" s="8" customFormat="1" ht="20.399999999999999" customHeight="1" x14ac:dyDescent="0.4">
      <c r="B150" s="15"/>
      <c r="C150" s="23" t="s">
        <v>10</v>
      </c>
      <c r="D150" s="1" t="s">
        <v>173</v>
      </c>
      <c r="E150" s="1" t="s">
        <v>174</v>
      </c>
      <c r="F150" s="23" t="s">
        <v>67</v>
      </c>
      <c r="G150" s="23" t="s">
        <v>13</v>
      </c>
      <c r="H150" s="11">
        <v>44564</v>
      </c>
      <c r="I150" s="23"/>
      <c r="J150" s="23" t="s">
        <v>179</v>
      </c>
      <c r="K150" s="23" t="s">
        <v>19</v>
      </c>
      <c r="L150" s="22">
        <v>1</v>
      </c>
      <c r="M150" s="22">
        <v>1780</v>
      </c>
      <c r="N150" s="3">
        <v>1780</v>
      </c>
    </row>
    <row r="151" spans="2:14" s="8" customFormat="1" ht="20.399999999999999" customHeight="1" x14ac:dyDescent="0.4">
      <c r="B151" s="15"/>
      <c r="C151" s="23" t="s">
        <v>10</v>
      </c>
      <c r="D151" s="1" t="s">
        <v>180</v>
      </c>
      <c r="E151" s="1" t="s">
        <v>181</v>
      </c>
      <c r="F151" s="23" t="s">
        <v>80</v>
      </c>
      <c r="G151" s="23" t="s">
        <v>155</v>
      </c>
      <c r="H151" s="11">
        <v>44571</v>
      </c>
      <c r="I151" s="23"/>
      <c r="J151" s="23"/>
      <c r="K151" s="23" t="s">
        <v>11</v>
      </c>
      <c r="L151" s="22">
        <v>1</v>
      </c>
      <c r="M151" s="22">
        <v>432.54</v>
      </c>
      <c r="N151" s="3">
        <v>432.54</v>
      </c>
    </row>
    <row r="152" spans="2:14" s="8" customFormat="1" ht="20.399999999999999" customHeight="1" x14ac:dyDescent="0.4">
      <c r="B152" s="15"/>
      <c r="C152" s="23" t="s">
        <v>10</v>
      </c>
      <c r="D152" s="1" t="s">
        <v>182</v>
      </c>
      <c r="E152" s="1" t="s">
        <v>183</v>
      </c>
      <c r="F152" s="23" t="s">
        <v>113</v>
      </c>
      <c r="G152" s="23" t="s">
        <v>114</v>
      </c>
      <c r="H152" s="11">
        <v>44564</v>
      </c>
      <c r="I152" s="23"/>
      <c r="J152" s="23"/>
      <c r="K152" s="23" t="s">
        <v>11</v>
      </c>
      <c r="L152" s="22">
        <v>-2</v>
      </c>
      <c r="M152" s="22">
        <v>-30</v>
      </c>
      <c r="N152" s="3">
        <v>15</v>
      </c>
    </row>
    <row r="153" spans="2:14" s="8" customFormat="1" ht="20.399999999999999" customHeight="1" x14ac:dyDescent="0.4">
      <c r="B153" s="15"/>
      <c r="C153" s="23" t="s">
        <v>10</v>
      </c>
      <c r="D153" s="1" t="s">
        <v>182</v>
      </c>
      <c r="E153" s="1" t="s">
        <v>183</v>
      </c>
      <c r="F153" s="23" t="s">
        <v>67</v>
      </c>
      <c r="G153" s="23" t="s">
        <v>13</v>
      </c>
      <c r="H153" s="11">
        <v>44564</v>
      </c>
      <c r="I153" s="23"/>
      <c r="J153" s="23"/>
      <c r="K153" s="23" t="s">
        <v>11</v>
      </c>
      <c r="L153" s="22">
        <v>40</v>
      </c>
      <c r="M153" s="22">
        <v>600</v>
      </c>
      <c r="N153" s="3">
        <v>15</v>
      </c>
    </row>
    <row r="154" spans="2:14" s="8" customFormat="1" ht="20.399999999999999" customHeight="1" x14ac:dyDescent="0.4">
      <c r="B154" s="15"/>
      <c r="C154" s="23" t="s">
        <v>10</v>
      </c>
      <c r="D154" s="1" t="s">
        <v>184</v>
      </c>
      <c r="E154" s="1" t="s">
        <v>185</v>
      </c>
      <c r="F154" s="23" t="s">
        <v>67</v>
      </c>
      <c r="G154" s="23" t="s">
        <v>13</v>
      </c>
      <c r="H154" s="11">
        <v>44564</v>
      </c>
      <c r="I154" s="23"/>
      <c r="J154" s="23"/>
      <c r="K154" s="23" t="s">
        <v>11</v>
      </c>
      <c r="L154" s="22">
        <v>60</v>
      </c>
      <c r="M154" s="22">
        <v>8700</v>
      </c>
      <c r="N154" s="3">
        <v>145</v>
      </c>
    </row>
    <row r="155" spans="2:14" s="8" customFormat="1" ht="20.399999999999999" customHeight="1" x14ac:dyDescent="0.4">
      <c r="B155" s="15"/>
      <c r="C155" s="23" t="s">
        <v>10</v>
      </c>
      <c r="D155" s="1" t="s">
        <v>184</v>
      </c>
      <c r="E155" s="1" t="s">
        <v>185</v>
      </c>
      <c r="F155" s="23" t="s">
        <v>186</v>
      </c>
      <c r="G155" s="23" t="s">
        <v>187</v>
      </c>
      <c r="H155" s="11">
        <v>44576</v>
      </c>
      <c r="I155" s="23"/>
      <c r="J155" s="23"/>
      <c r="K155" s="23" t="s">
        <v>11</v>
      </c>
      <c r="L155" s="22">
        <v>-10</v>
      </c>
      <c r="M155" s="22">
        <v>-1450</v>
      </c>
      <c r="N155" s="3">
        <v>145</v>
      </c>
    </row>
    <row r="156" spans="2:14" s="8" customFormat="1" ht="20.399999999999999" customHeight="1" x14ac:dyDescent="0.4">
      <c r="B156" s="15"/>
      <c r="C156" s="23" t="s">
        <v>10</v>
      </c>
      <c r="D156" s="1" t="s">
        <v>188</v>
      </c>
      <c r="E156" s="1" t="s">
        <v>189</v>
      </c>
      <c r="F156" s="23" t="s">
        <v>113</v>
      </c>
      <c r="G156" s="23" t="s">
        <v>114</v>
      </c>
      <c r="H156" s="11">
        <v>44564</v>
      </c>
      <c r="I156" s="23"/>
      <c r="J156" s="23"/>
      <c r="K156" s="23" t="s">
        <v>11</v>
      </c>
      <c r="L156" s="22">
        <v>-2</v>
      </c>
      <c r="M156" s="22">
        <v>-40</v>
      </c>
      <c r="N156" s="3">
        <v>20</v>
      </c>
    </row>
    <row r="157" spans="2:14" s="8" customFormat="1" ht="20.399999999999999" customHeight="1" x14ac:dyDescent="0.4">
      <c r="B157" s="15"/>
      <c r="C157" s="23" t="s">
        <v>10</v>
      </c>
      <c r="D157" s="1" t="s">
        <v>188</v>
      </c>
      <c r="E157" s="1" t="s">
        <v>189</v>
      </c>
      <c r="F157" s="23" t="s">
        <v>67</v>
      </c>
      <c r="G157" s="23" t="s">
        <v>13</v>
      </c>
      <c r="H157" s="11">
        <v>44564</v>
      </c>
      <c r="I157" s="23"/>
      <c r="J157" s="23"/>
      <c r="K157" s="23" t="s">
        <v>11</v>
      </c>
      <c r="L157" s="22">
        <v>40</v>
      </c>
      <c r="M157" s="22">
        <v>800</v>
      </c>
      <c r="N157" s="3">
        <v>20</v>
      </c>
    </row>
    <row r="158" spans="2:14" s="8" customFormat="1" ht="20.399999999999999" customHeight="1" x14ac:dyDescent="0.4">
      <c r="B158" s="15"/>
      <c r="C158" s="23" t="s">
        <v>10</v>
      </c>
      <c r="D158" s="1" t="s">
        <v>190</v>
      </c>
      <c r="E158" s="1" t="s">
        <v>191</v>
      </c>
      <c r="F158" s="23" t="s">
        <v>113</v>
      </c>
      <c r="G158" s="23" t="s">
        <v>114</v>
      </c>
      <c r="H158" s="11">
        <v>44564</v>
      </c>
      <c r="I158" s="23"/>
      <c r="J158" s="23"/>
      <c r="K158" s="23" t="s">
        <v>11</v>
      </c>
      <c r="L158" s="22">
        <v>-4</v>
      </c>
      <c r="M158" s="22">
        <v>-3.6</v>
      </c>
      <c r="N158" s="3">
        <v>0.9</v>
      </c>
    </row>
    <row r="159" spans="2:14" s="8" customFormat="1" ht="20.399999999999999" customHeight="1" x14ac:dyDescent="0.4">
      <c r="B159" s="15"/>
      <c r="C159" s="23" t="s">
        <v>10</v>
      </c>
      <c r="D159" s="1" t="s">
        <v>190</v>
      </c>
      <c r="E159" s="1" t="s">
        <v>191</v>
      </c>
      <c r="F159" s="23" t="s">
        <v>67</v>
      </c>
      <c r="G159" s="23" t="s">
        <v>13</v>
      </c>
      <c r="H159" s="11">
        <v>44564</v>
      </c>
      <c r="I159" s="23"/>
      <c r="J159" s="23"/>
      <c r="K159" s="23" t="s">
        <v>11</v>
      </c>
      <c r="L159" s="22">
        <v>125</v>
      </c>
      <c r="M159" s="22">
        <v>112.5</v>
      </c>
      <c r="N159" s="3">
        <v>0.9</v>
      </c>
    </row>
    <row r="160" spans="2:14" s="8" customFormat="1" ht="20.399999999999999" customHeight="1" x14ac:dyDescent="0.4">
      <c r="B160" s="15"/>
      <c r="C160" s="23" t="s">
        <v>10</v>
      </c>
      <c r="D160" s="1" t="s">
        <v>190</v>
      </c>
      <c r="E160" s="1" t="s">
        <v>191</v>
      </c>
      <c r="F160" s="23" t="s">
        <v>186</v>
      </c>
      <c r="G160" s="23" t="s">
        <v>187</v>
      </c>
      <c r="H160" s="11">
        <v>44576</v>
      </c>
      <c r="I160" s="23"/>
      <c r="J160" s="23"/>
      <c r="K160" s="23" t="s">
        <v>11</v>
      </c>
      <c r="L160" s="22">
        <v>-20</v>
      </c>
      <c r="M160" s="22">
        <v>-18</v>
      </c>
      <c r="N160" s="3">
        <v>0.9</v>
      </c>
    </row>
    <row r="161" spans="2:14" s="8" customFormat="1" ht="20.399999999999999" customHeight="1" x14ac:dyDescent="0.4">
      <c r="B161" s="15"/>
      <c r="C161" s="23" t="s">
        <v>10</v>
      </c>
      <c r="D161" s="1" t="s">
        <v>192</v>
      </c>
      <c r="E161" s="1" t="s">
        <v>193</v>
      </c>
      <c r="F161" s="23" t="s">
        <v>67</v>
      </c>
      <c r="G161" s="23" t="s">
        <v>13</v>
      </c>
      <c r="H161" s="11">
        <v>44564</v>
      </c>
      <c r="I161" s="23"/>
      <c r="J161" s="23"/>
      <c r="K161" s="23" t="s">
        <v>11</v>
      </c>
      <c r="L161" s="22">
        <v>60</v>
      </c>
      <c r="M161" s="22">
        <v>840</v>
      </c>
      <c r="N161" s="3">
        <v>14</v>
      </c>
    </row>
    <row r="162" spans="2:14" s="8" customFormat="1" ht="20.399999999999999" customHeight="1" x14ac:dyDescent="0.4">
      <c r="B162" s="15"/>
      <c r="C162" s="23" t="s">
        <v>10</v>
      </c>
      <c r="D162" s="1" t="s">
        <v>192</v>
      </c>
      <c r="E162" s="1" t="s">
        <v>193</v>
      </c>
      <c r="F162" s="23" t="s">
        <v>186</v>
      </c>
      <c r="G162" s="23" t="s">
        <v>187</v>
      </c>
      <c r="H162" s="11">
        <v>44576</v>
      </c>
      <c r="I162" s="23"/>
      <c r="J162" s="23"/>
      <c r="K162" s="23" t="s">
        <v>11</v>
      </c>
      <c r="L162" s="22">
        <v>-10</v>
      </c>
      <c r="M162" s="22">
        <v>-140</v>
      </c>
      <c r="N162" s="3">
        <v>14</v>
      </c>
    </row>
    <row r="163" spans="2:14" s="8" customFormat="1" ht="20.399999999999999" customHeight="1" x14ac:dyDescent="0.4">
      <c r="B163" s="15"/>
      <c r="C163" s="23" t="s">
        <v>10</v>
      </c>
      <c r="D163" s="1" t="s">
        <v>194</v>
      </c>
      <c r="E163" s="1" t="s">
        <v>195</v>
      </c>
      <c r="F163" s="23" t="s">
        <v>113</v>
      </c>
      <c r="G163" s="23" t="s">
        <v>114</v>
      </c>
      <c r="H163" s="11">
        <v>44564</v>
      </c>
      <c r="I163" s="23"/>
      <c r="J163" s="23"/>
      <c r="K163" s="23" t="s">
        <v>11</v>
      </c>
      <c r="L163" s="22">
        <v>-2</v>
      </c>
      <c r="M163" s="22">
        <v>-23.6</v>
      </c>
      <c r="N163" s="3">
        <v>11.8</v>
      </c>
    </row>
    <row r="164" spans="2:14" s="8" customFormat="1" ht="20.399999999999999" customHeight="1" x14ac:dyDescent="0.4">
      <c r="B164" s="15"/>
      <c r="C164" s="23" t="s">
        <v>10</v>
      </c>
      <c r="D164" s="1" t="s">
        <v>194</v>
      </c>
      <c r="E164" s="1" t="s">
        <v>195</v>
      </c>
      <c r="F164" s="23" t="s">
        <v>67</v>
      </c>
      <c r="G164" s="23" t="s">
        <v>13</v>
      </c>
      <c r="H164" s="11">
        <v>44564</v>
      </c>
      <c r="I164" s="23"/>
      <c r="J164" s="23"/>
      <c r="K164" s="23" t="s">
        <v>11</v>
      </c>
      <c r="L164" s="22">
        <v>90</v>
      </c>
      <c r="M164" s="22">
        <v>1062</v>
      </c>
      <c r="N164" s="3">
        <v>11.8</v>
      </c>
    </row>
    <row r="165" spans="2:14" s="8" customFormat="1" ht="20.399999999999999" customHeight="1" x14ac:dyDescent="0.4">
      <c r="B165" s="15"/>
      <c r="C165" s="23" t="s">
        <v>10</v>
      </c>
      <c r="D165" s="1" t="s">
        <v>194</v>
      </c>
      <c r="E165" s="1" t="s">
        <v>195</v>
      </c>
      <c r="F165" s="23" t="s">
        <v>186</v>
      </c>
      <c r="G165" s="23" t="s">
        <v>187</v>
      </c>
      <c r="H165" s="11">
        <v>44576</v>
      </c>
      <c r="I165" s="23"/>
      <c r="J165" s="23"/>
      <c r="K165" s="23" t="s">
        <v>11</v>
      </c>
      <c r="L165" s="22">
        <v>-10</v>
      </c>
      <c r="M165" s="22">
        <v>-118</v>
      </c>
      <c r="N165" s="3">
        <v>11.8</v>
      </c>
    </row>
    <row r="166" spans="2:14" s="8" customFormat="1" ht="20.399999999999999" customHeight="1" x14ac:dyDescent="0.4">
      <c r="B166" s="15"/>
      <c r="C166" s="23" t="s">
        <v>10</v>
      </c>
      <c r="D166" s="1" t="s">
        <v>196</v>
      </c>
      <c r="E166" s="1" t="s">
        <v>197</v>
      </c>
      <c r="F166" s="23" t="s">
        <v>113</v>
      </c>
      <c r="G166" s="23" t="s">
        <v>114</v>
      </c>
      <c r="H166" s="11">
        <v>44564</v>
      </c>
      <c r="I166" s="23"/>
      <c r="J166" s="23"/>
      <c r="K166" s="23" t="s">
        <v>11</v>
      </c>
      <c r="L166" s="22">
        <v>-2</v>
      </c>
      <c r="M166" s="22">
        <v>-9.9</v>
      </c>
      <c r="N166" s="3">
        <v>4.95</v>
      </c>
    </row>
    <row r="167" spans="2:14" s="8" customFormat="1" ht="20.399999999999999" customHeight="1" x14ac:dyDescent="0.4">
      <c r="B167" s="15"/>
      <c r="C167" s="23" t="s">
        <v>10</v>
      </c>
      <c r="D167" s="1" t="s">
        <v>196</v>
      </c>
      <c r="E167" s="1" t="s">
        <v>197</v>
      </c>
      <c r="F167" s="23" t="s">
        <v>67</v>
      </c>
      <c r="G167" s="23" t="s">
        <v>13</v>
      </c>
      <c r="H167" s="11">
        <v>44564</v>
      </c>
      <c r="I167" s="23"/>
      <c r="J167" s="23"/>
      <c r="K167" s="23" t="s">
        <v>11</v>
      </c>
      <c r="L167" s="22">
        <v>36</v>
      </c>
      <c r="M167" s="22">
        <v>178.2</v>
      </c>
      <c r="N167" s="3">
        <v>4.95</v>
      </c>
    </row>
    <row r="168" spans="2:14" s="8" customFormat="1" ht="20.399999999999999" customHeight="1" x14ac:dyDescent="0.4">
      <c r="B168" s="15"/>
      <c r="C168" s="23" t="s">
        <v>10</v>
      </c>
      <c r="D168" s="1" t="s">
        <v>198</v>
      </c>
      <c r="E168" s="1" t="s">
        <v>199</v>
      </c>
      <c r="F168" s="23" t="s">
        <v>67</v>
      </c>
      <c r="G168" s="23" t="s">
        <v>13</v>
      </c>
      <c r="H168" s="11">
        <v>44564</v>
      </c>
      <c r="I168" s="23"/>
      <c r="J168" s="23"/>
      <c r="K168" s="23" t="s">
        <v>11</v>
      </c>
      <c r="L168" s="22">
        <v>60</v>
      </c>
      <c r="M168" s="22">
        <v>7398</v>
      </c>
      <c r="N168" s="3">
        <v>123.3</v>
      </c>
    </row>
    <row r="169" spans="2:14" s="8" customFormat="1" ht="20.399999999999999" customHeight="1" x14ac:dyDescent="0.4">
      <c r="B169" s="15"/>
      <c r="C169" s="23" t="s">
        <v>10</v>
      </c>
      <c r="D169" s="1" t="s">
        <v>198</v>
      </c>
      <c r="E169" s="1" t="s">
        <v>199</v>
      </c>
      <c r="F169" s="23" t="s">
        <v>186</v>
      </c>
      <c r="G169" s="23" t="s">
        <v>187</v>
      </c>
      <c r="H169" s="11">
        <v>44576</v>
      </c>
      <c r="I169" s="23"/>
      <c r="J169" s="23"/>
      <c r="K169" s="23" t="s">
        <v>11</v>
      </c>
      <c r="L169" s="22">
        <v>-10</v>
      </c>
      <c r="M169" s="22">
        <v>-1233</v>
      </c>
      <c r="N169" s="3">
        <v>123.3</v>
      </c>
    </row>
    <row r="170" spans="2:14" s="8" customFormat="1" ht="20.399999999999999" customHeight="1" x14ac:dyDescent="0.4">
      <c r="B170" s="15"/>
      <c r="C170" s="23" t="s">
        <v>10</v>
      </c>
      <c r="D170" s="1" t="s">
        <v>200</v>
      </c>
      <c r="E170" s="1" t="s">
        <v>201</v>
      </c>
      <c r="F170" s="23" t="s">
        <v>67</v>
      </c>
      <c r="G170" s="23" t="s">
        <v>13</v>
      </c>
      <c r="H170" s="11">
        <v>44564</v>
      </c>
      <c r="I170" s="23"/>
      <c r="J170" s="23"/>
      <c r="K170" s="23" t="s">
        <v>11</v>
      </c>
      <c r="L170" s="22">
        <v>50</v>
      </c>
      <c r="M170" s="22">
        <v>278</v>
      </c>
      <c r="N170" s="3">
        <v>5.56</v>
      </c>
    </row>
    <row r="171" spans="2:14" s="8" customFormat="1" ht="20.399999999999999" customHeight="1" x14ac:dyDescent="0.4">
      <c r="B171" s="15"/>
      <c r="C171" s="23" t="s">
        <v>10</v>
      </c>
      <c r="D171" s="1" t="s">
        <v>202</v>
      </c>
      <c r="E171" s="1" t="s">
        <v>203</v>
      </c>
      <c r="F171" s="23"/>
      <c r="G171" s="23" t="s">
        <v>161</v>
      </c>
      <c r="H171" s="11">
        <v>44635</v>
      </c>
      <c r="I171" s="23"/>
      <c r="J171" s="23"/>
      <c r="K171" s="23" t="s">
        <v>11</v>
      </c>
      <c r="L171" s="22">
        <v>-1</v>
      </c>
      <c r="M171" s="22">
        <v>-38</v>
      </c>
      <c r="N171" s="3">
        <v>38</v>
      </c>
    </row>
    <row r="172" spans="2:14" s="8" customFormat="1" ht="20.399999999999999" customHeight="1" x14ac:dyDescent="0.4">
      <c r="B172" s="15"/>
      <c r="C172" s="23" t="s">
        <v>10</v>
      </c>
      <c r="D172" s="1" t="s">
        <v>202</v>
      </c>
      <c r="E172" s="1" t="s">
        <v>203</v>
      </c>
      <c r="F172" s="23" t="s">
        <v>113</v>
      </c>
      <c r="G172" s="23" t="s">
        <v>114</v>
      </c>
      <c r="H172" s="11">
        <v>44564</v>
      </c>
      <c r="I172" s="23"/>
      <c r="J172" s="23"/>
      <c r="K172" s="23" t="s">
        <v>11</v>
      </c>
      <c r="L172" s="22">
        <v>-2</v>
      </c>
      <c r="M172" s="22">
        <v>-76</v>
      </c>
      <c r="N172" s="3">
        <v>38</v>
      </c>
    </row>
    <row r="173" spans="2:14" s="8" customFormat="1" ht="20.399999999999999" customHeight="1" x14ac:dyDescent="0.4">
      <c r="B173" s="15"/>
      <c r="C173" s="23" t="s">
        <v>10</v>
      </c>
      <c r="D173" s="1" t="s">
        <v>202</v>
      </c>
      <c r="E173" s="1" t="s">
        <v>203</v>
      </c>
      <c r="F173" s="23" t="s">
        <v>67</v>
      </c>
      <c r="G173" s="23" t="s">
        <v>13</v>
      </c>
      <c r="H173" s="11">
        <v>44564</v>
      </c>
      <c r="I173" s="23"/>
      <c r="J173" s="23"/>
      <c r="K173" s="23" t="s">
        <v>11</v>
      </c>
      <c r="L173" s="22">
        <v>96</v>
      </c>
      <c r="M173" s="22">
        <v>3648</v>
      </c>
      <c r="N173" s="3">
        <v>38</v>
      </c>
    </row>
    <row r="174" spans="2:14" s="8" customFormat="1" ht="20.399999999999999" customHeight="1" x14ac:dyDescent="0.4">
      <c r="B174" s="15"/>
      <c r="C174" s="23" t="s">
        <v>10</v>
      </c>
      <c r="D174" s="1" t="s">
        <v>204</v>
      </c>
      <c r="E174" s="1" t="s">
        <v>205</v>
      </c>
      <c r="F174" s="23" t="s">
        <v>113</v>
      </c>
      <c r="G174" s="23" t="s">
        <v>206</v>
      </c>
      <c r="H174" s="11">
        <v>44564</v>
      </c>
      <c r="I174" s="23"/>
      <c r="J174" s="23"/>
      <c r="K174" s="23" t="s">
        <v>11</v>
      </c>
      <c r="L174" s="22">
        <v>8</v>
      </c>
      <c r="M174" s="22">
        <v>493.36</v>
      </c>
      <c r="N174" s="3">
        <v>61.67</v>
      </c>
    </row>
    <row r="175" spans="2:14" s="8" customFormat="1" ht="20.399999999999999" customHeight="1" x14ac:dyDescent="0.4">
      <c r="B175" s="15"/>
      <c r="C175" s="23" t="s">
        <v>10</v>
      </c>
      <c r="D175" s="1" t="s">
        <v>204</v>
      </c>
      <c r="E175" s="1" t="s">
        <v>205</v>
      </c>
      <c r="F175" s="23" t="s">
        <v>113</v>
      </c>
      <c r="G175" s="23" t="s">
        <v>114</v>
      </c>
      <c r="H175" s="11">
        <v>44564</v>
      </c>
      <c r="I175" s="23"/>
      <c r="J175" s="23"/>
      <c r="K175" s="23" t="s">
        <v>11</v>
      </c>
      <c r="L175" s="22">
        <v>-2</v>
      </c>
      <c r="M175" s="22">
        <v>-122.44</v>
      </c>
      <c r="N175" s="3">
        <v>61.22</v>
      </c>
    </row>
    <row r="176" spans="2:14" s="8" customFormat="1" ht="20.399999999999999" customHeight="1" x14ac:dyDescent="0.4">
      <c r="B176" s="15"/>
      <c r="C176" s="23" t="s">
        <v>10</v>
      </c>
      <c r="D176" s="1" t="s">
        <v>204</v>
      </c>
      <c r="E176" s="1" t="s">
        <v>205</v>
      </c>
      <c r="F176" s="23" t="s">
        <v>113</v>
      </c>
      <c r="G176" s="23" t="s">
        <v>207</v>
      </c>
      <c r="H176" s="11">
        <v>44624</v>
      </c>
      <c r="I176" s="23"/>
      <c r="J176" s="23"/>
      <c r="K176" s="23" t="s">
        <v>11</v>
      </c>
      <c r="L176" s="22">
        <v>1.25</v>
      </c>
      <c r="M176" s="22">
        <v>77.087500000000006</v>
      </c>
      <c r="N176" s="3">
        <v>61.67</v>
      </c>
    </row>
    <row r="177" spans="2:14" s="8" customFormat="1" ht="20.399999999999999" customHeight="1" x14ac:dyDescent="0.4">
      <c r="B177" s="15"/>
      <c r="C177" s="23" t="s">
        <v>10</v>
      </c>
      <c r="D177" s="1" t="s">
        <v>204</v>
      </c>
      <c r="E177" s="1" t="s">
        <v>205</v>
      </c>
      <c r="F177" s="23" t="s">
        <v>67</v>
      </c>
      <c r="G177" s="23" t="s">
        <v>13</v>
      </c>
      <c r="H177" s="11">
        <v>44564</v>
      </c>
      <c r="I177" s="23"/>
      <c r="J177" s="23"/>
      <c r="K177" s="23" t="s">
        <v>11</v>
      </c>
      <c r="L177" s="22">
        <v>16</v>
      </c>
      <c r="M177" s="22">
        <v>976</v>
      </c>
      <c r="N177" s="3">
        <v>61</v>
      </c>
    </row>
    <row r="178" spans="2:14" s="8" customFormat="1" ht="20.399999999999999" customHeight="1" x14ac:dyDescent="0.4">
      <c r="B178" s="15"/>
      <c r="C178" s="23" t="s">
        <v>10</v>
      </c>
      <c r="D178" s="1" t="s">
        <v>204</v>
      </c>
      <c r="E178" s="1" t="s">
        <v>205</v>
      </c>
      <c r="F178" s="23" t="s">
        <v>186</v>
      </c>
      <c r="G178" s="23" t="s">
        <v>187</v>
      </c>
      <c r="H178" s="11">
        <v>44576</v>
      </c>
      <c r="I178" s="23"/>
      <c r="J178" s="23"/>
      <c r="K178" s="23" t="s">
        <v>11</v>
      </c>
      <c r="L178" s="22">
        <v>-10</v>
      </c>
      <c r="M178" s="22">
        <v>-612.20000000000005</v>
      </c>
      <c r="N178" s="3">
        <v>61.22</v>
      </c>
    </row>
    <row r="179" spans="2:14" s="8" customFormat="1" ht="20.399999999999999" customHeight="1" x14ac:dyDescent="0.4">
      <c r="B179" s="15"/>
      <c r="C179" s="23" t="s">
        <v>10</v>
      </c>
      <c r="D179" s="1" t="s">
        <v>208</v>
      </c>
      <c r="E179" s="1" t="s">
        <v>209</v>
      </c>
      <c r="F179" s="23" t="s">
        <v>113</v>
      </c>
      <c r="G179" s="23" t="s">
        <v>206</v>
      </c>
      <c r="H179" s="11">
        <v>44564</v>
      </c>
      <c r="I179" s="23"/>
      <c r="J179" s="23"/>
      <c r="K179" s="23" t="s">
        <v>11</v>
      </c>
      <c r="L179" s="22">
        <v>-8</v>
      </c>
      <c r="M179" s="22">
        <v>-226.4</v>
      </c>
      <c r="N179" s="3">
        <v>28.3</v>
      </c>
    </row>
    <row r="180" spans="2:14" s="8" customFormat="1" ht="20.399999999999999" customHeight="1" x14ac:dyDescent="0.4">
      <c r="B180" s="15"/>
      <c r="C180" s="23" t="s">
        <v>10</v>
      </c>
      <c r="D180" s="1" t="s">
        <v>208</v>
      </c>
      <c r="E180" s="1" t="s">
        <v>209</v>
      </c>
      <c r="F180" s="23" t="s">
        <v>113</v>
      </c>
      <c r="G180" s="23" t="s">
        <v>207</v>
      </c>
      <c r="H180" s="11">
        <v>44624</v>
      </c>
      <c r="I180" s="23"/>
      <c r="J180" s="23"/>
      <c r="K180" s="23" t="s">
        <v>11</v>
      </c>
      <c r="L180" s="22">
        <v>-1.25</v>
      </c>
      <c r="M180" s="22">
        <v>-35.375</v>
      </c>
      <c r="N180" s="3">
        <v>28.3</v>
      </c>
    </row>
    <row r="181" spans="2:14" s="8" customFormat="1" ht="20.399999999999999" customHeight="1" x14ac:dyDescent="0.4">
      <c r="B181" s="15"/>
      <c r="C181" s="23" t="s">
        <v>10</v>
      </c>
      <c r="D181" s="1" t="s">
        <v>208</v>
      </c>
      <c r="E181" s="1" t="s">
        <v>209</v>
      </c>
      <c r="F181" s="23" t="s">
        <v>67</v>
      </c>
      <c r="G181" s="23" t="s">
        <v>13</v>
      </c>
      <c r="H181" s="11">
        <v>44564</v>
      </c>
      <c r="I181" s="23"/>
      <c r="J181" s="23"/>
      <c r="K181" s="23" t="s">
        <v>11</v>
      </c>
      <c r="L181" s="22">
        <v>70</v>
      </c>
      <c r="M181" s="22">
        <v>1981</v>
      </c>
      <c r="N181" s="3">
        <v>28.3</v>
      </c>
    </row>
    <row r="182" spans="2:14" s="8" customFormat="1" ht="20.399999999999999" customHeight="1" x14ac:dyDescent="0.4">
      <c r="B182" s="15"/>
      <c r="C182" s="23" t="s">
        <v>10</v>
      </c>
      <c r="D182" s="1" t="s">
        <v>210</v>
      </c>
      <c r="E182" s="1" t="s">
        <v>211</v>
      </c>
      <c r="F182" s="23" t="s">
        <v>113</v>
      </c>
      <c r="G182" s="23" t="s">
        <v>206</v>
      </c>
      <c r="H182" s="11">
        <v>44564</v>
      </c>
      <c r="I182" s="23"/>
      <c r="J182" s="23"/>
      <c r="K182" s="23" t="s">
        <v>11</v>
      </c>
      <c r="L182" s="22">
        <v>-8</v>
      </c>
      <c r="M182" s="22">
        <v>-361.84</v>
      </c>
      <c r="N182" s="3">
        <v>45.23</v>
      </c>
    </row>
    <row r="183" spans="2:14" s="8" customFormat="1" ht="20.399999999999999" customHeight="1" x14ac:dyDescent="0.4">
      <c r="B183" s="15"/>
      <c r="C183" s="23" t="s">
        <v>10</v>
      </c>
      <c r="D183" s="1" t="s">
        <v>210</v>
      </c>
      <c r="E183" s="1" t="s">
        <v>211</v>
      </c>
      <c r="F183" s="23" t="s">
        <v>113</v>
      </c>
      <c r="G183" s="23" t="s">
        <v>207</v>
      </c>
      <c r="H183" s="11">
        <v>44624</v>
      </c>
      <c r="I183" s="23"/>
      <c r="J183" s="23"/>
      <c r="K183" s="23" t="s">
        <v>11</v>
      </c>
      <c r="L183" s="22">
        <v>-1.25</v>
      </c>
      <c r="M183" s="22">
        <v>-56.537500000000001</v>
      </c>
      <c r="N183" s="3">
        <v>45.23</v>
      </c>
    </row>
    <row r="184" spans="2:14" s="8" customFormat="1" ht="20.399999999999999" customHeight="1" x14ac:dyDescent="0.4">
      <c r="B184" s="15"/>
      <c r="C184" s="23" t="s">
        <v>10</v>
      </c>
      <c r="D184" s="1" t="s">
        <v>210</v>
      </c>
      <c r="E184" s="1" t="s">
        <v>211</v>
      </c>
      <c r="F184" s="23" t="s">
        <v>67</v>
      </c>
      <c r="G184" s="23" t="s">
        <v>13</v>
      </c>
      <c r="H184" s="11">
        <v>44564</v>
      </c>
      <c r="I184" s="23"/>
      <c r="J184" s="23"/>
      <c r="K184" s="23" t="s">
        <v>11</v>
      </c>
      <c r="L184" s="22">
        <v>64</v>
      </c>
      <c r="M184" s="22">
        <v>2894.72</v>
      </c>
      <c r="N184" s="3">
        <v>45.23</v>
      </c>
    </row>
    <row r="185" spans="2:14" s="8" customFormat="1" ht="20.399999999999999" customHeight="1" x14ac:dyDescent="0.4">
      <c r="B185" s="15"/>
      <c r="C185" s="23" t="s">
        <v>10</v>
      </c>
      <c r="D185" s="1" t="s">
        <v>58</v>
      </c>
      <c r="E185" s="1" t="s">
        <v>59</v>
      </c>
      <c r="F185" s="23"/>
      <c r="G185" s="23" t="s">
        <v>161</v>
      </c>
      <c r="H185" s="11">
        <v>44621</v>
      </c>
      <c r="I185" s="23"/>
      <c r="J185" s="23"/>
      <c r="K185" s="23" t="s">
        <v>11</v>
      </c>
      <c r="L185" s="22">
        <v>-6</v>
      </c>
      <c r="M185" s="22">
        <v>-0.6</v>
      </c>
      <c r="N185" s="3">
        <v>0.1</v>
      </c>
    </row>
    <row r="186" spans="2:14" s="8" customFormat="1" ht="20.399999999999999" customHeight="1" x14ac:dyDescent="0.4">
      <c r="B186" s="15"/>
      <c r="C186" s="23" t="s">
        <v>10</v>
      </c>
      <c r="D186" s="1" t="s">
        <v>58</v>
      </c>
      <c r="E186" s="1" t="s">
        <v>59</v>
      </c>
      <c r="F186" s="23" t="s">
        <v>113</v>
      </c>
      <c r="G186" s="23" t="s">
        <v>206</v>
      </c>
      <c r="H186" s="11">
        <v>44564</v>
      </c>
      <c r="I186" s="23"/>
      <c r="J186" s="23"/>
      <c r="K186" s="23" t="s">
        <v>11</v>
      </c>
      <c r="L186" s="22">
        <v>-48</v>
      </c>
      <c r="M186" s="22">
        <v>-4.8</v>
      </c>
      <c r="N186" s="3">
        <v>0.1</v>
      </c>
    </row>
    <row r="187" spans="2:14" s="8" customFormat="1" ht="20.399999999999999" customHeight="1" x14ac:dyDescent="0.4">
      <c r="B187" s="15"/>
      <c r="C187" s="23" t="s">
        <v>10</v>
      </c>
      <c r="D187" s="1" t="s">
        <v>58</v>
      </c>
      <c r="E187" s="1" t="s">
        <v>59</v>
      </c>
      <c r="F187" s="23" t="s">
        <v>113</v>
      </c>
      <c r="G187" s="23" t="s">
        <v>207</v>
      </c>
      <c r="H187" s="11">
        <v>44624</v>
      </c>
      <c r="I187" s="23"/>
      <c r="J187" s="23"/>
      <c r="K187" s="23" t="s">
        <v>11</v>
      </c>
      <c r="L187" s="22">
        <v>-7.5</v>
      </c>
      <c r="M187" s="22">
        <v>-0.75</v>
      </c>
      <c r="N187" s="3">
        <v>0.1</v>
      </c>
    </row>
    <row r="188" spans="2:14" s="8" customFormat="1" ht="20.399999999999999" customHeight="1" x14ac:dyDescent="0.4">
      <c r="B188" s="15"/>
      <c r="C188" s="23" t="s">
        <v>10</v>
      </c>
      <c r="D188" s="1" t="s">
        <v>58</v>
      </c>
      <c r="E188" s="1" t="s">
        <v>59</v>
      </c>
      <c r="F188" s="23" t="s">
        <v>67</v>
      </c>
      <c r="G188" s="23" t="s">
        <v>13</v>
      </c>
      <c r="H188" s="11">
        <v>44564</v>
      </c>
      <c r="I188" s="23"/>
      <c r="J188" s="23"/>
      <c r="K188" s="23" t="s">
        <v>11</v>
      </c>
      <c r="L188" s="22">
        <v>400</v>
      </c>
      <c r="M188" s="22">
        <v>40</v>
      </c>
      <c r="N188" s="3">
        <v>0.1</v>
      </c>
    </row>
    <row r="189" spans="2:14" s="8" customFormat="1" ht="20.399999999999999" customHeight="1" x14ac:dyDescent="0.4">
      <c r="B189" s="15"/>
      <c r="C189" s="8" t="s">
        <v>9</v>
      </c>
      <c r="H189" s="15"/>
      <c r="L189" s="22">
        <f>SUBTOTAL(109,TableauC16[Quantité])</f>
        <v>2340.25</v>
      </c>
      <c r="M189" s="22">
        <f>SUBTOTAL(109,TableauC16[Montant Stock])</f>
        <v>777351.93500000017</v>
      </c>
      <c r="N189" s="22">
        <f>SUBTOTAL(101,TableauC16[CMUP])</f>
        <v>1244.5862573099414</v>
      </c>
    </row>
    <row r="190" spans="2:14" s="8" customFormat="1" ht="20.399999999999999" customHeight="1" x14ac:dyDescent="0.4">
      <c r="B190" s="15"/>
      <c r="C190"/>
      <c r="D190"/>
      <c r="E190"/>
      <c r="F190"/>
      <c r="G190"/>
      <c r="H190" s="12"/>
      <c r="I190"/>
      <c r="J190"/>
      <c r="K190"/>
      <c r="L190"/>
      <c r="M190"/>
      <c r="N190"/>
    </row>
    <row r="191" spans="2:14" s="8" customFormat="1" ht="20.399999999999999" customHeight="1" x14ac:dyDescent="0.4">
      <c r="B191" s="15"/>
      <c r="C191"/>
      <c r="D191"/>
      <c r="E191"/>
      <c r="F191"/>
      <c r="G191"/>
      <c r="H191" s="12"/>
      <c r="I191"/>
      <c r="J191"/>
      <c r="K191"/>
      <c r="L191"/>
      <c r="M191"/>
      <c r="N191"/>
    </row>
    <row r="192" spans="2:14" s="8" customFormat="1" ht="20.399999999999999" customHeight="1" x14ac:dyDescent="0.4">
      <c r="B192" s="15"/>
      <c r="C192"/>
      <c r="D192"/>
      <c r="E192"/>
      <c r="F192"/>
      <c r="G192"/>
      <c r="H192" s="12"/>
      <c r="I192"/>
      <c r="J192"/>
      <c r="K192"/>
      <c r="L192"/>
      <c r="M192"/>
      <c r="N192"/>
    </row>
    <row r="193" spans="2:14" s="8" customFormat="1" ht="20.399999999999999" customHeight="1" x14ac:dyDescent="0.4">
      <c r="B193" s="15"/>
      <c r="C193"/>
      <c r="D193"/>
      <c r="E193"/>
      <c r="F193"/>
      <c r="G193"/>
      <c r="H193" s="12"/>
      <c r="I193"/>
      <c r="J193"/>
      <c r="K193"/>
      <c r="L193"/>
      <c r="M193"/>
      <c r="N193"/>
    </row>
    <row r="194" spans="2:14" s="8" customFormat="1" ht="20.399999999999999" customHeight="1" x14ac:dyDescent="0.4">
      <c r="B194" s="15"/>
      <c r="C194"/>
      <c r="D194"/>
      <c r="E194"/>
      <c r="F194"/>
      <c r="G194"/>
      <c r="H194" s="12"/>
      <c r="I194"/>
      <c r="J194"/>
      <c r="K194"/>
      <c r="L194"/>
      <c r="M194"/>
      <c r="N194"/>
    </row>
    <row r="195" spans="2:14" s="8" customFormat="1" ht="20.399999999999999" customHeight="1" x14ac:dyDescent="0.4">
      <c r="B195" s="15"/>
      <c r="C195"/>
      <c r="D195"/>
      <c r="E195"/>
      <c r="F195"/>
      <c r="G195"/>
      <c r="H195" s="12"/>
      <c r="I195"/>
      <c r="J195"/>
      <c r="K195"/>
      <c r="L195"/>
      <c r="M195"/>
      <c r="N195"/>
    </row>
    <row r="196" spans="2:14" s="8" customFormat="1" ht="20.399999999999999" customHeight="1" x14ac:dyDescent="0.4">
      <c r="B196" s="15"/>
      <c r="C196"/>
      <c r="D196"/>
      <c r="E196"/>
      <c r="F196"/>
      <c r="G196"/>
      <c r="H196" s="12"/>
      <c r="I196"/>
      <c r="J196"/>
      <c r="K196"/>
      <c r="L196"/>
      <c r="M196"/>
      <c r="N196"/>
    </row>
    <row r="197" spans="2:14" s="8" customFormat="1" ht="20.399999999999999" customHeight="1" x14ac:dyDescent="0.4">
      <c r="B197" s="15"/>
      <c r="C197"/>
      <c r="D197"/>
      <c r="E197"/>
      <c r="F197"/>
      <c r="G197"/>
      <c r="H197" s="12"/>
      <c r="I197"/>
      <c r="J197"/>
      <c r="K197"/>
      <c r="L197"/>
      <c r="M197"/>
      <c r="N197"/>
    </row>
    <row r="198" spans="2:14" s="8" customFormat="1" ht="20.399999999999999" customHeight="1" x14ac:dyDescent="0.4">
      <c r="B198" s="15"/>
      <c r="C198"/>
      <c r="D198"/>
      <c r="E198"/>
      <c r="F198"/>
      <c r="G198"/>
      <c r="H198" s="12"/>
      <c r="I198"/>
      <c r="J198"/>
      <c r="K198"/>
      <c r="L198"/>
      <c r="M198"/>
      <c r="N198"/>
    </row>
    <row r="199" spans="2:14" s="8" customFormat="1" ht="20.399999999999999" customHeight="1" x14ac:dyDescent="0.4">
      <c r="B199" s="15"/>
      <c r="C199"/>
      <c r="D199"/>
      <c r="E199"/>
      <c r="F199"/>
      <c r="G199"/>
      <c r="H199" s="12"/>
      <c r="I199"/>
      <c r="J199"/>
      <c r="K199"/>
      <c r="L199"/>
      <c r="M199"/>
      <c r="N199"/>
    </row>
    <row r="200" spans="2:14" s="8" customFormat="1" ht="20.399999999999999" customHeight="1" x14ac:dyDescent="0.4">
      <c r="B200" s="15"/>
      <c r="C200"/>
      <c r="D200"/>
      <c r="E200"/>
      <c r="F200"/>
      <c r="G200"/>
      <c r="H200" s="12"/>
      <c r="I200"/>
      <c r="J200"/>
      <c r="K200"/>
      <c r="L200"/>
      <c r="M200"/>
      <c r="N200"/>
    </row>
    <row r="201" spans="2:14" s="8" customFormat="1" ht="32.4" customHeight="1" x14ac:dyDescent="0.4">
      <c r="B201" s="15"/>
      <c r="C201"/>
      <c r="D201"/>
      <c r="E201"/>
      <c r="F201"/>
      <c r="G201"/>
      <c r="H201" s="12"/>
      <c r="I201"/>
      <c r="J201"/>
      <c r="K201"/>
      <c r="L201"/>
      <c r="M201"/>
      <c r="N201"/>
    </row>
    <row r="264" spans="2:14" s="8" customFormat="1" x14ac:dyDescent="0.4">
      <c r="B264" s="15"/>
      <c r="C264"/>
      <c r="D264"/>
      <c r="E264"/>
      <c r="F264"/>
      <c r="G264"/>
      <c r="H264" s="12"/>
      <c r="I264"/>
      <c r="J264"/>
      <c r="K264"/>
      <c r="L264"/>
      <c r="M264"/>
      <c r="N264"/>
    </row>
  </sheetData>
  <mergeCells count="1">
    <mergeCell ref="A1:P1"/>
  </mergeCells>
  <phoneticPr fontId="7" type="noConversion"/>
  <conditionalFormatting sqref="J8 L8:M8 K9:M9 F10:J16 F19:J188 F190:J1048576">
    <cfRule type="containsText" dxfId="0" priority="6" operator="containsText" text="(vide)">
      <formula>NOT(ISERROR(SEARCH("(vide)",F8)))</formula>
    </cfRule>
  </conditionalFormatting>
  <pageMargins left="0.7" right="0.7" top="0.75" bottom="0.75" header="0.3" footer="0.3"/>
  <pageSetup paperSize="9" orientation="portrait" r:id="rId1"/>
  <drawing r:id="rId2"/>
  <legacyDrawing r:id="rId3"/>
  <tableParts count="1">
    <tablePart r:id="rId4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5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AC1B7-3457-42F7-9364-26986B40CC9F}">
  <dimension ref="A1:C2"/>
  <sheetViews>
    <sheetView showGridLines="0" workbookViewId="0"/>
  </sheetViews>
  <sheetFormatPr baseColWidth="10" defaultColWidth="11.3984375" defaultRowHeight="13.2" x14ac:dyDescent="0.25"/>
  <cols>
    <col min="1" max="1" width="11.3984375" style="5"/>
    <col min="2" max="2" width="106.69921875" style="6" customWidth="1"/>
    <col min="3" max="16384" width="11.3984375" style="5"/>
  </cols>
  <sheetData>
    <row r="1" spans="1:3" x14ac:dyDescent="0.25">
      <c r="A1" s="5" t="s">
        <v>31</v>
      </c>
      <c r="B1" s="6" t="s">
        <v>32</v>
      </c>
      <c r="C1" s="5" t="s">
        <v>33</v>
      </c>
    </row>
    <row r="2" spans="1:3" x14ac:dyDescent="0.25">
      <c r="A2" s="5">
        <v>1</v>
      </c>
      <c r="B2" s="6" t="s">
        <v>34</v>
      </c>
      <c r="C2" s="7">
        <v>43997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Prise en Main</vt:lpstr>
      <vt:lpstr>Synthèse</vt:lpstr>
      <vt:lpstr>Mouvements de Stock par Dépôt</vt:lpstr>
      <vt:lpstr>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TARLE</dc:creator>
  <cp:lastModifiedBy>Lauren QUEMARD</cp:lastModifiedBy>
  <dcterms:created xsi:type="dcterms:W3CDTF">2019-10-09T11:59:45Z</dcterms:created>
  <dcterms:modified xsi:type="dcterms:W3CDTF">2023-05-03T14:53:07Z</dcterms:modified>
</cp:coreProperties>
</file>